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90" yWindow="120" windowWidth="15255" windowHeight="6045"/>
  </bookViews>
  <sheets>
    <sheet name="216" sheetId="7" r:id="rId1"/>
    <sheet name="216 bursa" sheetId="5" r:id="rId2"/>
    <sheet name="448" sheetId="10" r:id="rId3"/>
    <sheet name="204" sheetId="1" r:id="rId4"/>
    <sheet name="Total" sheetId="12" r:id="rId5"/>
  </sheets>
  <definedNames>
    <definedName name="_xlnm.Print_Area" localSheetId="3">'204'!$A$1:$S$22</definedName>
    <definedName name="_xlnm.Print_Area" localSheetId="0">'216'!$A$1:$R$39</definedName>
    <definedName name="_xlnm.Print_Area" localSheetId="1">'216 bursa'!$A$1:$P$11</definedName>
    <definedName name="_xlnm.Print_Area" localSheetId="2">'448'!$A$1:$S$20</definedName>
    <definedName name="_xlnm.Print_Area" localSheetId="4">Total!$A$1:$G$42</definedName>
  </definedNames>
  <calcPr calcId="152511"/>
</workbook>
</file>

<file path=xl/calcChain.xml><?xml version="1.0" encoding="utf-8"?>
<calcChain xmlns="http://schemas.openxmlformats.org/spreadsheetml/2006/main">
  <c r="E5" i="12" l="1"/>
  <c r="D5" i="12"/>
  <c r="C5" i="12"/>
  <c r="J5" i="1" l="1"/>
  <c r="C5" i="7"/>
  <c r="F5" i="7" l="1"/>
  <c r="G5" i="7"/>
  <c r="H5" i="7"/>
  <c r="I5" i="7"/>
  <c r="J5" i="7"/>
  <c r="K5" i="7"/>
  <c r="L5" i="7"/>
  <c r="M5" i="7"/>
  <c r="N5" i="7"/>
  <c r="O5" i="7"/>
  <c r="P5" i="7"/>
  <c r="E5" i="7"/>
  <c r="P6" i="5"/>
  <c r="Q5" i="7" l="1"/>
  <c r="C5" i="1"/>
  <c r="N5" i="10" l="1"/>
  <c r="M5" i="10"/>
  <c r="L5" i="10"/>
  <c r="K5" i="10"/>
  <c r="J5" i="10"/>
  <c r="I5" i="10"/>
  <c r="H5" i="10"/>
  <c r="G5" i="10"/>
  <c r="F5" i="10"/>
  <c r="O5" i="10"/>
  <c r="P5" i="10"/>
  <c r="Q5" i="10"/>
  <c r="S5" i="10"/>
  <c r="R5" i="10"/>
  <c r="R7" i="10"/>
  <c r="R6" i="10"/>
  <c r="R12" i="10"/>
  <c r="H5" i="1" l="1"/>
  <c r="G6" i="12" l="1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5" i="12"/>
  <c r="G42" i="12" l="1"/>
  <c r="Q20" i="7"/>
  <c r="G5" i="1" l="1"/>
  <c r="I5" i="1"/>
  <c r="R5" i="1" s="1"/>
  <c r="K5" i="1"/>
  <c r="L5" i="1"/>
  <c r="M5" i="1"/>
  <c r="N5" i="1"/>
  <c r="O5" i="1"/>
  <c r="P5" i="1"/>
  <c r="Q5" i="1"/>
  <c r="F5" i="1"/>
  <c r="Q13" i="7" l="1"/>
  <c r="Q15" i="7"/>
  <c r="R16" i="1" l="1"/>
  <c r="R15" i="1"/>
  <c r="R18" i="1" l="1"/>
  <c r="R19" i="1"/>
  <c r="R20" i="1"/>
  <c r="S5" i="1" l="1"/>
  <c r="Q7" i="7"/>
  <c r="Q10" i="7"/>
  <c r="Q11" i="7"/>
  <c r="Q12" i="7"/>
  <c r="Q14" i="7"/>
  <c r="Q16" i="7"/>
  <c r="Q17" i="7"/>
  <c r="Q18" i="7"/>
  <c r="Q19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6" i="7"/>
  <c r="R5" i="7" l="1"/>
  <c r="R17" i="10"/>
  <c r="R16" i="10"/>
  <c r="R15" i="10"/>
  <c r="R14" i="10"/>
  <c r="R13" i="10"/>
  <c r="R11" i="10"/>
  <c r="R10" i="10"/>
  <c r="R9" i="10"/>
  <c r="R17" i="1"/>
  <c r="R6" i="1"/>
  <c r="R7" i="1"/>
  <c r="R9" i="1"/>
  <c r="R10" i="1"/>
  <c r="R11" i="1"/>
  <c r="R12" i="1"/>
  <c r="R13" i="1"/>
  <c r="R14" i="1"/>
  <c r="R2" i="1" l="1"/>
  <c r="D5" i="5"/>
  <c r="E5" i="5"/>
  <c r="F5" i="5"/>
  <c r="G5" i="5"/>
  <c r="H5" i="5"/>
  <c r="I5" i="5"/>
  <c r="J5" i="5"/>
  <c r="K5" i="5"/>
  <c r="L5" i="5"/>
  <c r="M5" i="5"/>
  <c r="N5" i="5"/>
  <c r="O5" i="5"/>
  <c r="P5" i="5"/>
</calcChain>
</file>

<file path=xl/sharedStrings.xml><?xml version="1.0" encoding="utf-8"?>
<sst xmlns="http://schemas.openxmlformats.org/spreadsheetml/2006/main" count="123" uniqueCount="49">
  <si>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</si>
  <si>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</si>
  <si>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</si>
  <si>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</si>
  <si>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</si>
  <si>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</si>
  <si>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</si>
  <si>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</si>
  <si>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</si>
  <si>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</si>
  <si>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</si>
  <si>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</si>
  <si>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216 bursa</t>
  </si>
  <si>
    <t>Salariu</t>
  </si>
  <si>
    <t>En electrica</t>
  </si>
  <si>
    <t>En.termica</t>
  </si>
  <si>
    <t>Salubritate</t>
  </si>
  <si>
    <t>Paza</t>
  </si>
  <si>
    <t>Alte</t>
  </si>
  <si>
    <t>Buletin</t>
  </si>
  <si>
    <t>Alte servicii</t>
  </si>
  <si>
    <t>Alimentatia</t>
  </si>
  <si>
    <t>Medicamente</t>
  </si>
  <si>
    <t>Mat de uz gosp</t>
  </si>
  <si>
    <t>bursa</t>
  </si>
  <si>
    <t>Formare prof</t>
  </si>
  <si>
    <t>Deplasare</t>
  </si>
  <si>
    <t>Abonare</t>
  </si>
  <si>
    <t>Serv informat</t>
  </si>
  <si>
    <t>Serv de transp</t>
  </si>
  <si>
    <t>Serv rep curente</t>
  </si>
  <si>
    <t xml:space="preserve"> </t>
  </si>
  <si>
    <t>Motorina</t>
  </si>
  <si>
    <t>Piese auto</t>
  </si>
  <si>
    <t>Mat p/u scopuri didct</t>
  </si>
  <si>
    <t>Mat.de uz gosp</t>
  </si>
  <si>
    <t>Mat.de constructie</t>
  </si>
  <si>
    <t xml:space="preserve">Certificate,blancuri </t>
  </si>
  <si>
    <t>Mat de constr</t>
  </si>
  <si>
    <t>Alte materiale</t>
  </si>
  <si>
    <t>Mater gospod</t>
  </si>
  <si>
    <t>Mater construc</t>
  </si>
  <si>
    <t>Canalizare</t>
  </si>
  <si>
    <t>Apa</t>
  </si>
  <si>
    <t>Unite</t>
  </si>
  <si>
    <t>internet</t>
  </si>
  <si>
    <t>telef fix</t>
  </si>
  <si>
    <t xml:space="preserve">bursa </t>
  </si>
  <si>
    <t>2026 Plan aprobat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</si>
</sst>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1" fillId="0" borderId="0" xfId="0" applyNumberFormat="1" applyFont="1"/>
    <xf numFmtId="2" fontId="0" fillId="0" borderId="1" xfId="0" applyNumberFormat="1" applyBorder="1"/>
    <xf numFmtId="164" fontId="0" fillId="0" borderId="1" xfId="0" applyNumberForma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0" fontId="0" fillId="0" borderId="1" xfId="0" applyNumberFormat="1" applyFill="1" applyBorder="1"/>
    <xf numFmtId="2" fontId="0" fillId="0" borderId="2" xfId="0" applyNumberFormat="1" applyFill="1" applyBorder="1"/>
    <xf numFmtId="2" fontId="0" fillId="0" borderId="1" xfId="0" applyNumberFormat="1" applyFill="1" applyBorder="1"/>
    <xf numFmtId="0" fontId="0" fillId="0" borderId="0" xfId="0" applyBorder="1"/>
    <xf numFmtId="0" fontId="0" fillId="0" borderId="0" xfId="0" applyNumberFormat="1" applyBorder="1"/>
    <xf numFmtId="9" fontId="0" fillId="0" borderId="1" xfId="0" applyNumberFormat="1" applyBorder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0" fillId="0" borderId="0" xfId="0" applyFill="1"/>
    <xf numFmtId="2" fontId="0" fillId="0" borderId="0" xfId="0" applyNumberFormat="1" applyFill="1" applyBorder="1"/>
    <xf numFmtId="0" fontId="0" fillId="0" borderId="0" xfId="0" applyNumberFormat="1" applyFill="1" applyBorder="1"/>
    <xf numFmtId="164" fontId="0" fillId="0" borderId="1" xfId="0" applyNumberFormat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1" xfId="0" applyNumberFormat="1" applyFill="1" applyBorder="1"/>
    <xf numFmtId="165" fontId="2" fillId="0" borderId="1" xfId="0" applyNumberFormat="1" applyFont="1" applyFill="1" applyBorder="1"/>
    <xf numFmtId="0" fontId="0" fillId="0" borderId="3" xfId="0" applyBorder="1"/>
    <xf numFmtId="9" fontId="0" fillId="0" borderId="3" xfId="0" applyNumberFormat="1" applyBorder="1" applyAlignment="1">
      <alignment horizontal="left"/>
    </xf>
    <xf numFmtId="0" fontId="0" fillId="0" borderId="3" xfId="0" applyFill="1" applyBorder="1"/>
    <xf numFmtId="165" fontId="0" fillId="0" borderId="0" xfId="0" applyNumberFormat="1"/>
    <xf numFmtId="164" fontId="0" fillId="0" borderId="0" xfId="0" applyNumberFormat="1"/>
    <xf numFmtId="2" fontId="0" fillId="0" borderId="1" xfId="0" applyNumberFormat="1" applyFont="1" applyFill="1" applyBorder="1"/>
    <xf numFmtId="2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2" fontId="1" fillId="0" borderId="0" xfId="0" applyNumberFormat="1" applyFont="1"/>
    <xf numFmtId="0" fontId="2" fillId="0" borderId="1" xfId="0" applyFont="1" applyBorder="1"/>
    <xf numFmtId="0" fontId="2" fillId="0" borderId="1" xfId="0" applyFont="1" applyFill="1" applyBorder="1"/>
    <xf numFmtId="9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165" fontId="0" fillId="0" borderId="1" xfId="0" applyNumberFormat="1" applyBorder="1"/>
    <xf numFmtId="165" fontId="1" fillId="0" borderId="0" xfId="0" applyNumberFormat="1" applyFont="1"/>
    <xf numFmtId="165" fontId="1" fillId="0" borderId="1" xfId="0" applyNumberFormat="1" applyFont="1" applyBorder="1"/>
    <xf numFmtId="0" fontId="5" fillId="0" borderId="1" xfId="0" applyFont="1" applyBorder="1"/>
    <xf numFmtId="0" fontId="1" fillId="0" borderId="0" xfId="0" applyFont="1"/>
    <xf numFmtId="2" fontId="1" fillId="0" borderId="0" xfId="0" applyNumberFormat="1" applyFont="1" applyBorder="1"/>
    <xf numFmtId="2" fontId="0" fillId="0" borderId="0" xfId="0" applyNumberFormat="1" applyBorder="1"/>
    <xf numFmtId="2" fontId="5" fillId="0" borderId="0" xfId="0" applyNumberFormat="1" applyFont="1" applyBorder="1"/>
    <xf numFmtId="0" fontId="1" fillId="0" borderId="0" xfId="0" applyFont="1" applyBorder="1"/>
    <xf numFmtId="2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view="pageBreakPreview" zoomScale="130" zoomScaleSheetLayoutView="130" workbookViewId="0">
      <selection activeCell="B4" sqref="B4"/>
    </sheetView>
  </sheetViews>
  <sheetFormatPr defaultRowHeight="15" x14ac:dyDescent="0.25"/>
  <cols>
    <col min="1" max="1" width="5.28515625" customWidth="1"/>
    <col min="2" max="2" width="19.7109375" customWidth="1"/>
    <col min="3" max="3" width="12.85546875" customWidth="1"/>
    <col min="4" max="4" width="5.42578125" customWidth="1"/>
    <col min="18" max="18" width="9.85546875" customWidth="1"/>
  </cols>
  <sheetData>
    <row r="1" spans="1:19" ht="3" customHeight="1" x14ac:dyDescent="0.25"/>
    <row r="2" spans="1:19" hidden="1" x14ac:dyDescent="0.25"/>
    <row r="3" spans="1:19" x14ac:dyDescent="0.25">
      <c r="C3" s="42">
        <v>22859200</v>
      </c>
      <c r="D3" s="5"/>
      <c r="E3" s="37"/>
      <c r="R3" s="35"/>
    </row>
    <row r="4" spans="1:19" x14ac:dyDescent="0.25">
      <c r="B4" s="36">
        <v>216</v>
      </c>
      <c r="C4" s="23">
        <v>22859200</v>
      </c>
      <c r="E4" s="3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</row>
    <row r="5" spans="1:19" x14ac:dyDescent="0.25">
      <c r="A5" s="6"/>
      <c r="B5" s="1"/>
      <c r="C5" s="6">
        <f>C6+C7+C10+C12+C13+C14+C15+C16+C17+C18+C19+C21+C22+C23+C24+C25+C26+C27+C29+C30+C31+C32+C33+C34+C36+C20</f>
        <v>22859.19999999999</v>
      </c>
      <c r="D5" s="9"/>
      <c r="E5" s="6">
        <f>E6+E7+E10+E12+E13+E14+E15+E16+E17+E18+E19+E23+E24+E25+E26+E27+E29+E30+E31+E32+E33+E34+E36+E20+E21+E22</f>
        <v>1437.93</v>
      </c>
      <c r="F5" s="6">
        <f t="shared" ref="F5:P5" si="0">F6+F7+F10+F12+F13+F14+F15+F16+F17+F18+F19+F23+F24+F25+F26+F27+F29+F30+F31+F32+F33+F34+F36+F20+F21+F22</f>
        <v>1840.6899999999998</v>
      </c>
      <c r="G5" s="6">
        <f t="shared" si="0"/>
        <v>2970.3300000000004</v>
      </c>
      <c r="H5" s="6">
        <f t="shared" si="0"/>
        <v>2720.59</v>
      </c>
      <c r="I5" s="6">
        <f t="shared" si="0"/>
        <v>2556.4900000000002</v>
      </c>
      <c r="J5" s="6">
        <f t="shared" si="0"/>
        <v>1585.7600000000002</v>
      </c>
      <c r="K5" s="6">
        <f t="shared" si="0"/>
        <v>3290.4700000000003</v>
      </c>
      <c r="L5" s="6">
        <f t="shared" si="0"/>
        <v>446.25</v>
      </c>
      <c r="M5" s="6">
        <f t="shared" si="0"/>
        <v>655.83999999999992</v>
      </c>
      <c r="N5" s="6">
        <f t="shared" si="0"/>
        <v>1423.89</v>
      </c>
      <c r="O5" s="6">
        <f t="shared" si="0"/>
        <v>2215.1500000000005</v>
      </c>
      <c r="P5" s="6">
        <f t="shared" si="0"/>
        <v>1715.81</v>
      </c>
      <c r="Q5" s="13">
        <f>D5+E5+F5+G5+H5+I5+J5+K5+L5+M5+N5+O5+P5</f>
        <v>22859.200000000004</v>
      </c>
      <c r="R5" s="13">
        <f>Q6+Q7+Q8+Q9+Q10+Q11+Q12+Q13+Q14+Q16+Q17+Q18+Q19+Q21+Q22+Q23+Q24+Q25+Q26+Q27+Q28+Q29+Q30+Q31+Q32+Q33+Q34+Q35+Q36+Q15+Q20</f>
        <v>22859.19999999999</v>
      </c>
    </row>
    <row r="6" spans="1:19" x14ac:dyDescent="0.25">
      <c r="A6" s="43"/>
      <c r="B6" s="43" t="s">
        <v>13</v>
      </c>
      <c r="C6" s="44">
        <v>12751.83</v>
      </c>
      <c r="D6" s="9"/>
      <c r="E6" s="6">
        <v>1027.75</v>
      </c>
      <c r="F6" s="6">
        <v>1030.96</v>
      </c>
      <c r="G6" s="6">
        <v>1030.96</v>
      </c>
      <c r="H6" s="6">
        <v>1030.96</v>
      </c>
      <c r="I6" s="6">
        <v>1030.96</v>
      </c>
      <c r="J6" s="6">
        <v>1030.96</v>
      </c>
      <c r="K6" s="6">
        <v>2533.1</v>
      </c>
      <c r="L6" s="6">
        <v>330</v>
      </c>
      <c r="M6" s="6">
        <v>232.94</v>
      </c>
      <c r="N6" s="6">
        <v>1030.96</v>
      </c>
      <c r="O6" s="6">
        <v>1411.32</v>
      </c>
      <c r="P6" s="6">
        <v>1030.96</v>
      </c>
      <c r="Q6" s="13">
        <f>D6+E6+F6+G6+H6+I6+J6+K6+L6+M6+N6+O6+P6</f>
        <v>12751.829999999998</v>
      </c>
    </row>
    <row r="7" spans="1:19" x14ac:dyDescent="0.25">
      <c r="A7" s="43"/>
      <c r="B7" s="45">
        <v>0.28999999999999998</v>
      </c>
      <c r="C7" s="44">
        <v>3698.04</v>
      </c>
      <c r="D7" s="8"/>
      <c r="E7" s="6">
        <v>298.33</v>
      </c>
      <c r="F7" s="6">
        <v>298.98</v>
      </c>
      <c r="G7" s="6">
        <v>298.98</v>
      </c>
      <c r="H7" s="6">
        <v>298.98</v>
      </c>
      <c r="I7" s="6">
        <v>298.98</v>
      </c>
      <c r="J7" s="6">
        <v>298.98</v>
      </c>
      <c r="K7" s="6">
        <v>734.02</v>
      </c>
      <c r="L7" s="6">
        <v>95.7</v>
      </c>
      <c r="M7" s="6">
        <v>67.849999999999994</v>
      </c>
      <c r="N7" s="6">
        <v>298.98</v>
      </c>
      <c r="O7" s="6">
        <v>409.28</v>
      </c>
      <c r="P7" s="6">
        <v>298.98</v>
      </c>
      <c r="Q7" s="13">
        <f>D7+E7+F7+G7+H7+I7+J7+K7+L7+M7+N7+O7+P7</f>
        <v>3698.0399999999995</v>
      </c>
    </row>
    <row r="8" spans="1:19" x14ac:dyDescent="0.25">
      <c r="A8" s="6"/>
      <c r="B8" s="17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3"/>
    </row>
    <row r="9" spans="1:19" x14ac:dyDescent="0.25">
      <c r="A9" s="6"/>
      <c r="B9" s="1"/>
      <c r="C9" s="6"/>
      <c r="D9" s="1"/>
      <c r="E9" s="6"/>
      <c r="F9" s="6"/>
      <c r="G9" s="6"/>
      <c r="H9" s="6"/>
      <c r="I9" s="6"/>
      <c r="J9" s="6"/>
      <c r="K9" s="6" t="s">
        <v>31</v>
      </c>
      <c r="L9" s="6"/>
      <c r="M9" s="6"/>
      <c r="N9" s="6"/>
      <c r="O9" s="6"/>
      <c r="P9" s="6"/>
      <c r="Q9" s="13"/>
    </row>
    <row r="10" spans="1:19" x14ac:dyDescent="0.25">
      <c r="A10" s="1"/>
      <c r="B10" s="43" t="s">
        <v>19</v>
      </c>
      <c r="C10" s="43">
        <v>27.8</v>
      </c>
      <c r="D10" s="1"/>
      <c r="E10" s="6">
        <v>3</v>
      </c>
      <c r="F10" s="6">
        <v>3.2</v>
      </c>
      <c r="G10" s="6">
        <v>1.5</v>
      </c>
      <c r="H10" s="6">
        <v>3.2</v>
      </c>
      <c r="I10" s="6">
        <v>1.5</v>
      </c>
      <c r="J10" s="6">
        <v>3.2</v>
      </c>
      <c r="K10" s="6">
        <v>1.3</v>
      </c>
      <c r="L10" s="6"/>
      <c r="M10" s="6">
        <v>3.2</v>
      </c>
      <c r="N10" s="6">
        <v>3</v>
      </c>
      <c r="O10" s="6">
        <v>3.2</v>
      </c>
      <c r="P10" s="6">
        <v>1.5</v>
      </c>
      <c r="Q10" s="13">
        <f t="shared" ref="Q10:Q36" si="1">D10+E10+F10+G10+H10+I10+J10+K10+L10+M10+N10+O10+P10</f>
        <v>27.8</v>
      </c>
    </row>
    <row r="11" spans="1:19" x14ac:dyDescent="0.25">
      <c r="A11" s="1"/>
      <c r="B11" s="43"/>
      <c r="C11" s="43"/>
      <c r="D11" s="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3">
        <f t="shared" si="1"/>
        <v>0</v>
      </c>
    </row>
    <row r="12" spans="1:19" x14ac:dyDescent="0.25">
      <c r="A12" s="1"/>
      <c r="B12" s="43" t="s">
        <v>14</v>
      </c>
      <c r="C12" s="43">
        <v>460</v>
      </c>
      <c r="D12" s="7"/>
      <c r="E12" s="6"/>
      <c r="F12" s="6">
        <v>72</v>
      </c>
      <c r="G12" s="6">
        <v>62</v>
      </c>
      <c r="H12" s="6">
        <v>50</v>
      </c>
      <c r="I12" s="6">
        <v>23</v>
      </c>
      <c r="J12" s="6">
        <v>16</v>
      </c>
      <c r="K12" s="6">
        <v>7</v>
      </c>
      <c r="L12" s="6">
        <v>8</v>
      </c>
      <c r="M12" s="6">
        <v>35</v>
      </c>
      <c r="N12" s="6">
        <v>55</v>
      </c>
      <c r="O12" s="6">
        <v>66</v>
      </c>
      <c r="P12" s="6">
        <v>66</v>
      </c>
      <c r="Q12" s="13">
        <f t="shared" si="1"/>
        <v>460</v>
      </c>
      <c r="S12" s="20"/>
    </row>
    <row r="13" spans="1:19" x14ac:dyDescent="0.25">
      <c r="A13" s="1"/>
      <c r="B13" s="43" t="s">
        <v>15</v>
      </c>
      <c r="C13" s="43">
        <v>1200</v>
      </c>
      <c r="D13" s="2"/>
      <c r="E13" s="6">
        <v>60</v>
      </c>
      <c r="F13" s="6">
        <v>280</v>
      </c>
      <c r="G13" s="6">
        <v>250</v>
      </c>
      <c r="H13" s="6">
        <v>110</v>
      </c>
      <c r="I13" s="6"/>
      <c r="J13" s="6"/>
      <c r="K13" s="6"/>
      <c r="L13" s="6"/>
      <c r="M13" s="6"/>
      <c r="N13" s="6">
        <v>0</v>
      </c>
      <c r="O13" s="6">
        <v>220</v>
      </c>
      <c r="P13" s="6">
        <v>280</v>
      </c>
      <c r="Q13" s="13">
        <f>D13+E13+F13+G13+H13+I13+J13+K13+L13+M13+N13+O13+P13</f>
        <v>1200</v>
      </c>
      <c r="S13" s="15"/>
    </row>
    <row r="14" spans="1:19" x14ac:dyDescent="0.25">
      <c r="A14" s="1"/>
      <c r="B14" s="44" t="s">
        <v>43</v>
      </c>
      <c r="C14" s="43">
        <v>38</v>
      </c>
      <c r="D14" s="2"/>
      <c r="E14" s="6">
        <v>2</v>
      </c>
      <c r="F14" s="6">
        <v>5</v>
      </c>
      <c r="G14" s="6">
        <v>4.5</v>
      </c>
      <c r="H14" s="6">
        <v>3.5</v>
      </c>
      <c r="I14" s="6">
        <v>3</v>
      </c>
      <c r="J14" s="6">
        <v>2</v>
      </c>
      <c r="K14" s="6">
        <v>1</v>
      </c>
      <c r="L14" s="6">
        <v>0.5</v>
      </c>
      <c r="M14" s="6">
        <v>0.5</v>
      </c>
      <c r="N14" s="6">
        <v>5</v>
      </c>
      <c r="O14" s="6">
        <v>5.5</v>
      </c>
      <c r="P14" s="6">
        <v>5.5</v>
      </c>
      <c r="Q14" s="13">
        <f t="shared" si="1"/>
        <v>38</v>
      </c>
      <c r="S14" s="20"/>
    </row>
    <row r="15" spans="1:19" x14ac:dyDescent="0.25">
      <c r="A15" s="1"/>
      <c r="B15" s="44" t="s">
        <v>42</v>
      </c>
      <c r="C15" s="43">
        <v>25.6</v>
      </c>
      <c r="D15" s="2"/>
      <c r="E15" s="6">
        <v>2.5</v>
      </c>
      <c r="F15" s="6">
        <v>3.5</v>
      </c>
      <c r="G15" s="6">
        <v>3.5</v>
      </c>
      <c r="H15" s="6">
        <v>2</v>
      </c>
      <c r="I15" s="6">
        <v>2</v>
      </c>
      <c r="J15" s="6">
        <v>2.5</v>
      </c>
      <c r="K15" s="6">
        <v>1</v>
      </c>
      <c r="L15" s="6">
        <v>0.6</v>
      </c>
      <c r="M15" s="6">
        <v>0.5</v>
      </c>
      <c r="N15" s="6">
        <v>2.5</v>
      </c>
      <c r="O15" s="6">
        <v>2.5</v>
      </c>
      <c r="P15" s="6">
        <v>2.5</v>
      </c>
      <c r="Q15" s="13">
        <f t="shared" si="1"/>
        <v>25.6</v>
      </c>
      <c r="S15" s="20"/>
    </row>
    <row r="16" spans="1:19" x14ac:dyDescent="0.25">
      <c r="A16" s="1"/>
      <c r="B16" s="43" t="s">
        <v>16</v>
      </c>
      <c r="C16" s="43">
        <v>35</v>
      </c>
      <c r="D16" s="2"/>
      <c r="E16" s="6">
        <v>2.9</v>
      </c>
      <c r="F16" s="6">
        <v>3.1</v>
      </c>
      <c r="G16" s="6">
        <v>2.9</v>
      </c>
      <c r="H16" s="6">
        <v>2.9</v>
      </c>
      <c r="I16" s="6">
        <v>2.9</v>
      </c>
      <c r="J16" s="6">
        <v>2.9</v>
      </c>
      <c r="K16" s="6">
        <v>2.9</v>
      </c>
      <c r="L16" s="6">
        <v>2.9</v>
      </c>
      <c r="M16" s="6">
        <v>2.9</v>
      </c>
      <c r="N16" s="6">
        <v>2.9</v>
      </c>
      <c r="O16" s="6">
        <v>2.9</v>
      </c>
      <c r="P16" s="6">
        <v>2.9</v>
      </c>
      <c r="Q16" s="13">
        <f t="shared" si="1"/>
        <v>34.999999999999993</v>
      </c>
    </row>
    <row r="17" spans="1:17" x14ac:dyDescent="0.25">
      <c r="A17" s="1"/>
      <c r="B17" s="44" t="s">
        <v>30</v>
      </c>
      <c r="C17" s="43">
        <v>3197.67</v>
      </c>
      <c r="D17" s="2"/>
      <c r="E17" s="6"/>
      <c r="F17" s="6"/>
      <c r="G17" s="6">
        <v>1000</v>
      </c>
      <c r="H17" s="6">
        <v>1000</v>
      </c>
      <c r="I17" s="6">
        <v>1000</v>
      </c>
      <c r="J17" s="6">
        <v>197.67</v>
      </c>
      <c r="K17" s="6"/>
      <c r="L17" s="6"/>
      <c r="M17" s="6"/>
      <c r="N17" s="6"/>
      <c r="O17" s="6"/>
      <c r="P17" s="6"/>
      <c r="Q17" s="13">
        <f t="shared" si="1"/>
        <v>3197.67</v>
      </c>
    </row>
    <row r="18" spans="1:17" x14ac:dyDescent="0.25">
      <c r="A18" s="1"/>
      <c r="B18" s="43" t="s">
        <v>28</v>
      </c>
      <c r="C18" s="43">
        <v>35.14</v>
      </c>
      <c r="D18" s="2"/>
      <c r="E18" s="6">
        <v>4.9000000000000004</v>
      </c>
      <c r="F18" s="6">
        <v>2.8</v>
      </c>
      <c r="G18" s="6">
        <v>18.84</v>
      </c>
      <c r="H18" s="6"/>
      <c r="I18" s="6"/>
      <c r="J18" s="6"/>
      <c r="K18" s="6"/>
      <c r="L18" s="6"/>
      <c r="M18" s="6">
        <v>2.8</v>
      </c>
      <c r="N18" s="6"/>
      <c r="O18" s="6">
        <v>5.8</v>
      </c>
      <c r="P18" s="6"/>
      <c r="Q18" s="13">
        <f t="shared" si="1"/>
        <v>35.14</v>
      </c>
    </row>
    <row r="19" spans="1:17" x14ac:dyDescent="0.25">
      <c r="A19" s="1"/>
      <c r="B19" s="43" t="s">
        <v>45</v>
      </c>
      <c r="C19" s="43">
        <v>37.200000000000003</v>
      </c>
      <c r="D19" s="2"/>
      <c r="E19" s="6">
        <v>3.1</v>
      </c>
      <c r="F19" s="6">
        <v>3.1</v>
      </c>
      <c r="G19" s="6">
        <v>3.1</v>
      </c>
      <c r="H19" s="6">
        <v>3.1</v>
      </c>
      <c r="I19" s="6">
        <v>3.1</v>
      </c>
      <c r="J19" s="6">
        <v>3.1</v>
      </c>
      <c r="K19" s="6">
        <v>3.1</v>
      </c>
      <c r="L19" s="6">
        <v>3.1</v>
      </c>
      <c r="M19" s="6">
        <v>3.1</v>
      </c>
      <c r="N19" s="6">
        <v>3.1</v>
      </c>
      <c r="O19" s="6">
        <v>3.1</v>
      </c>
      <c r="P19" s="6">
        <v>3.1</v>
      </c>
      <c r="Q19" s="13">
        <f t="shared" si="1"/>
        <v>37.20000000000001</v>
      </c>
    </row>
    <row r="20" spans="1:17" x14ac:dyDescent="0.25">
      <c r="A20" s="1"/>
      <c r="B20" s="43" t="s">
        <v>44</v>
      </c>
      <c r="C20" s="43">
        <v>31.8</v>
      </c>
      <c r="D20" s="2"/>
      <c r="E20" s="6">
        <v>2.65</v>
      </c>
      <c r="F20" s="6">
        <v>2.65</v>
      </c>
      <c r="G20" s="6">
        <v>2.65</v>
      </c>
      <c r="H20" s="6">
        <v>2.65</v>
      </c>
      <c r="I20" s="6">
        <v>2.65</v>
      </c>
      <c r="J20" s="6">
        <v>2.65</v>
      </c>
      <c r="K20" s="6">
        <v>2.65</v>
      </c>
      <c r="L20" s="6">
        <v>2.65</v>
      </c>
      <c r="M20" s="6">
        <v>2.65</v>
      </c>
      <c r="N20" s="6">
        <v>2.65</v>
      </c>
      <c r="O20" s="6">
        <v>2.65</v>
      </c>
      <c r="P20" s="6">
        <v>2.65</v>
      </c>
      <c r="Q20" s="13">
        <f t="shared" si="1"/>
        <v>31.799999999999994</v>
      </c>
    </row>
    <row r="21" spans="1:17" x14ac:dyDescent="0.25">
      <c r="A21" s="1"/>
      <c r="B21" s="43" t="s">
        <v>46</v>
      </c>
      <c r="C21" s="43">
        <v>3.6</v>
      </c>
      <c r="D21" s="2"/>
      <c r="E21" s="6">
        <v>0.3</v>
      </c>
      <c r="F21" s="6">
        <v>0.3</v>
      </c>
      <c r="G21" s="6">
        <v>0.3</v>
      </c>
      <c r="H21" s="6">
        <v>0.3</v>
      </c>
      <c r="I21" s="6">
        <v>0.3</v>
      </c>
      <c r="J21" s="6">
        <v>0.3</v>
      </c>
      <c r="K21" s="6">
        <v>0.3</v>
      </c>
      <c r="L21" s="6">
        <v>0.3</v>
      </c>
      <c r="M21" s="6">
        <v>0.3</v>
      </c>
      <c r="N21" s="6">
        <v>0.3</v>
      </c>
      <c r="O21" s="6">
        <v>0.3</v>
      </c>
      <c r="P21" s="6">
        <v>0.3</v>
      </c>
      <c r="Q21" s="13">
        <f t="shared" si="1"/>
        <v>3.5999999999999992</v>
      </c>
    </row>
    <row r="22" spans="1:17" x14ac:dyDescent="0.25">
      <c r="A22" s="1"/>
      <c r="B22" s="43" t="s">
        <v>29</v>
      </c>
      <c r="C22" s="43">
        <v>12</v>
      </c>
      <c r="D22" s="1"/>
      <c r="E22" s="6"/>
      <c r="F22" s="6">
        <v>3</v>
      </c>
      <c r="G22" s="6"/>
      <c r="H22" s="6">
        <v>6</v>
      </c>
      <c r="I22" s="6"/>
      <c r="J22" s="6"/>
      <c r="K22" s="6"/>
      <c r="L22" s="6"/>
      <c r="M22" s="6"/>
      <c r="N22" s="6">
        <v>3</v>
      </c>
      <c r="O22" s="6"/>
      <c r="P22" s="6"/>
      <c r="Q22" s="13">
        <f t="shared" si="1"/>
        <v>12</v>
      </c>
    </row>
    <row r="23" spans="1:17" x14ac:dyDescent="0.25">
      <c r="A23" s="1"/>
      <c r="B23" s="44" t="s">
        <v>25</v>
      </c>
      <c r="C23" s="43">
        <v>54</v>
      </c>
      <c r="D23" s="1"/>
      <c r="E23" s="6"/>
      <c r="F23" s="6">
        <v>6</v>
      </c>
      <c r="G23" s="6">
        <v>6</v>
      </c>
      <c r="H23" s="6">
        <v>6</v>
      </c>
      <c r="I23" s="6">
        <v>8</v>
      </c>
      <c r="J23" s="6"/>
      <c r="K23" s="6"/>
      <c r="L23" s="6"/>
      <c r="M23" s="6">
        <v>8</v>
      </c>
      <c r="N23" s="6">
        <v>10</v>
      </c>
      <c r="O23" s="6">
        <v>10</v>
      </c>
      <c r="P23" s="6"/>
      <c r="Q23" s="13">
        <f t="shared" si="1"/>
        <v>54</v>
      </c>
    </row>
    <row r="24" spans="1:17" x14ac:dyDescent="0.25">
      <c r="A24" s="1"/>
      <c r="B24" s="44" t="s">
        <v>26</v>
      </c>
      <c r="C24" s="43">
        <v>15</v>
      </c>
      <c r="D24" s="1"/>
      <c r="E24" s="6">
        <v>2</v>
      </c>
      <c r="F24" s="6">
        <v>1.5</v>
      </c>
      <c r="G24" s="6">
        <v>1</v>
      </c>
      <c r="H24" s="6">
        <v>1.5</v>
      </c>
      <c r="I24" s="6">
        <v>1</v>
      </c>
      <c r="J24" s="6">
        <v>1</v>
      </c>
      <c r="K24" s="6"/>
      <c r="L24" s="6"/>
      <c r="M24" s="6">
        <v>2</v>
      </c>
      <c r="N24" s="6">
        <v>2</v>
      </c>
      <c r="O24" s="6">
        <v>1</v>
      </c>
      <c r="P24" s="6">
        <v>2</v>
      </c>
      <c r="Q24" s="13">
        <f t="shared" si="1"/>
        <v>15</v>
      </c>
    </row>
    <row r="25" spans="1:17" x14ac:dyDescent="0.25">
      <c r="A25" s="1"/>
      <c r="B25" s="44" t="s">
        <v>17</v>
      </c>
      <c r="C25" s="43">
        <v>30.42</v>
      </c>
      <c r="D25" s="2"/>
      <c r="E25" s="6">
        <v>2.5</v>
      </c>
      <c r="F25" s="6">
        <v>2.6</v>
      </c>
      <c r="G25" s="6">
        <v>2.6</v>
      </c>
      <c r="H25" s="6">
        <v>2.5</v>
      </c>
      <c r="I25" s="6">
        <v>2.6</v>
      </c>
      <c r="J25" s="6">
        <v>2.5</v>
      </c>
      <c r="K25" s="6">
        <v>2.6</v>
      </c>
      <c r="L25" s="6">
        <v>2.5</v>
      </c>
      <c r="M25" s="6">
        <v>2.6</v>
      </c>
      <c r="N25" s="6">
        <v>2.5</v>
      </c>
      <c r="O25" s="6">
        <v>2.6</v>
      </c>
      <c r="P25" s="6">
        <v>2.3199999999999998</v>
      </c>
      <c r="Q25" s="13">
        <f t="shared" si="1"/>
        <v>30.42</v>
      </c>
    </row>
    <row r="26" spans="1:17" x14ac:dyDescent="0.25">
      <c r="A26" s="1"/>
      <c r="B26" s="44" t="s">
        <v>27</v>
      </c>
      <c r="C26" s="43">
        <v>14.1</v>
      </c>
      <c r="D26" s="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>
        <v>14.1</v>
      </c>
      <c r="Q26" s="13">
        <f t="shared" si="1"/>
        <v>14.1</v>
      </c>
    </row>
    <row r="27" spans="1:17" x14ac:dyDescent="0.25">
      <c r="A27" s="1"/>
      <c r="B27" s="44" t="s">
        <v>18</v>
      </c>
      <c r="C27" s="43">
        <v>250</v>
      </c>
      <c r="D27" s="1"/>
      <c r="E27" s="6">
        <v>26</v>
      </c>
      <c r="F27" s="6">
        <v>100</v>
      </c>
      <c r="G27" s="6">
        <v>50</v>
      </c>
      <c r="H27" s="6">
        <v>20</v>
      </c>
      <c r="I27" s="6">
        <v>10</v>
      </c>
      <c r="J27" s="6"/>
      <c r="K27" s="6"/>
      <c r="L27" s="6"/>
      <c r="M27" s="6">
        <v>15</v>
      </c>
      <c r="N27" s="6"/>
      <c r="O27" s="6">
        <v>29</v>
      </c>
      <c r="P27" s="6"/>
      <c r="Q27" s="13">
        <f t="shared" si="1"/>
        <v>250</v>
      </c>
    </row>
    <row r="28" spans="1:17" x14ac:dyDescent="0.25">
      <c r="A28" s="1"/>
      <c r="B28" s="43"/>
      <c r="C28" s="43"/>
      <c r="D28" s="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3">
        <f t="shared" si="1"/>
        <v>0</v>
      </c>
    </row>
    <row r="29" spans="1:17" x14ac:dyDescent="0.25">
      <c r="A29" s="1"/>
      <c r="B29" s="43" t="s">
        <v>32</v>
      </c>
      <c r="C29" s="43">
        <v>20</v>
      </c>
      <c r="D29" s="1"/>
      <c r="E29" s="6"/>
      <c r="F29" s="6">
        <v>2</v>
      </c>
      <c r="G29" s="6">
        <v>1.5</v>
      </c>
      <c r="H29" s="6">
        <v>2</v>
      </c>
      <c r="I29" s="6">
        <v>1.5</v>
      </c>
      <c r="J29" s="6">
        <v>2</v>
      </c>
      <c r="K29" s="6">
        <v>1.5</v>
      </c>
      <c r="L29" s="6"/>
      <c r="M29" s="6">
        <v>1.5</v>
      </c>
      <c r="N29" s="6">
        <v>2</v>
      </c>
      <c r="O29" s="6">
        <v>3</v>
      </c>
      <c r="P29" s="6">
        <v>3</v>
      </c>
      <c r="Q29" s="13">
        <f t="shared" si="1"/>
        <v>20</v>
      </c>
    </row>
    <row r="30" spans="1:17" x14ac:dyDescent="0.25">
      <c r="A30" s="1"/>
      <c r="B30" s="43" t="s">
        <v>33</v>
      </c>
      <c r="C30" s="43">
        <v>20</v>
      </c>
      <c r="D30" s="1"/>
      <c r="E30" s="6"/>
      <c r="F30" s="6"/>
      <c r="G30" s="6"/>
      <c r="H30" s="6">
        <v>10</v>
      </c>
      <c r="I30" s="6"/>
      <c r="J30" s="6"/>
      <c r="K30" s="6"/>
      <c r="L30" s="6"/>
      <c r="M30" s="6">
        <v>10</v>
      </c>
      <c r="N30" s="6"/>
      <c r="O30" s="6"/>
      <c r="P30" s="6"/>
      <c r="Q30" s="13">
        <f t="shared" si="1"/>
        <v>20</v>
      </c>
    </row>
    <row r="31" spans="1:17" x14ac:dyDescent="0.25">
      <c r="A31" s="1"/>
      <c r="B31" s="43" t="s">
        <v>22</v>
      </c>
      <c r="C31" s="43">
        <v>10</v>
      </c>
      <c r="D31" s="1"/>
      <c r="E31" s="6"/>
      <c r="F31" s="6">
        <v>5</v>
      </c>
      <c r="G31" s="6"/>
      <c r="H31" s="6"/>
      <c r="I31" s="6"/>
      <c r="J31" s="6"/>
      <c r="K31" s="6"/>
      <c r="L31" s="6"/>
      <c r="M31" s="6">
        <v>5</v>
      </c>
      <c r="N31" s="6"/>
      <c r="O31" s="6"/>
      <c r="P31" s="6"/>
      <c r="Q31" s="13">
        <f t="shared" si="1"/>
        <v>10</v>
      </c>
    </row>
    <row r="32" spans="1:17" x14ac:dyDescent="0.25">
      <c r="A32" s="1"/>
      <c r="B32" s="44" t="s">
        <v>34</v>
      </c>
      <c r="C32" s="43">
        <v>500</v>
      </c>
      <c r="D32" s="1"/>
      <c r="E32" s="6"/>
      <c r="F32" s="6"/>
      <c r="G32" s="6">
        <v>130</v>
      </c>
      <c r="H32" s="6">
        <v>130</v>
      </c>
      <c r="I32" s="6">
        <v>80</v>
      </c>
      <c r="J32" s="6"/>
      <c r="K32" s="6"/>
      <c r="L32" s="6"/>
      <c r="M32" s="6">
        <v>160</v>
      </c>
      <c r="N32" s="6"/>
      <c r="O32" s="6"/>
      <c r="P32" s="6"/>
      <c r="Q32" s="13">
        <f t="shared" si="1"/>
        <v>500</v>
      </c>
    </row>
    <row r="33" spans="1:17" x14ac:dyDescent="0.25">
      <c r="A33" s="1"/>
      <c r="B33" s="43" t="s">
        <v>35</v>
      </c>
      <c r="C33" s="43">
        <v>300</v>
      </c>
      <c r="D33" s="1"/>
      <c r="E33" s="6"/>
      <c r="F33" s="6">
        <v>15</v>
      </c>
      <c r="G33" s="6">
        <v>100</v>
      </c>
      <c r="H33" s="6">
        <v>15</v>
      </c>
      <c r="I33" s="6">
        <v>50</v>
      </c>
      <c r="J33" s="6"/>
      <c r="K33" s="6"/>
      <c r="L33" s="6"/>
      <c r="M33" s="6">
        <v>100</v>
      </c>
      <c r="N33" s="6"/>
      <c r="O33" s="6">
        <v>20</v>
      </c>
      <c r="P33" s="6"/>
      <c r="Q33" s="13">
        <f t="shared" si="1"/>
        <v>300</v>
      </c>
    </row>
    <row r="34" spans="1:17" x14ac:dyDescent="0.25">
      <c r="A34" s="1"/>
      <c r="B34" s="44" t="s">
        <v>36</v>
      </c>
      <c r="C34" s="43">
        <v>75</v>
      </c>
      <c r="D34" s="1"/>
      <c r="E34" s="6"/>
      <c r="F34" s="6"/>
      <c r="G34" s="6"/>
      <c r="H34" s="6">
        <v>20</v>
      </c>
      <c r="I34" s="6">
        <v>35</v>
      </c>
      <c r="J34" s="6">
        <v>20</v>
      </c>
      <c r="K34" s="6"/>
      <c r="L34" s="6"/>
      <c r="M34" s="6"/>
      <c r="N34" s="6"/>
      <c r="O34" s="6"/>
      <c r="P34" s="6"/>
      <c r="Q34" s="13">
        <f t="shared" si="1"/>
        <v>75</v>
      </c>
    </row>
    <row r="35" spans="1:17" x14ac:dyDescent="0.25">
      <c r="A35" s="1"/>
      <c r="B35" s="43"/>
      <c r="C35" s="43"/>
      <c r="D35" s="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13">
        <f t="shared" si="1"/>
        <v>0</v>
      </c>
    </row>
    <row r="36" spans="1:17" x14ac:dyDescent="0.25">
      <c r="A36" s="1"/>
      <c r="B36" s="43" t="s">
        <v>37</v>
      </c>
      <c r="C36" s="43">
        <v>17</v>
      </c>
      <c r="D36" s="1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17</v>
      </c>
      <c r="P36" s="6"/>
      <c r="Q36" s="13">
        <f t="shared" si="1"/>
        <v>17</v>
      </c>
    </row>
    <row r="37" spans="1:17" x14ac:dyDescent="0.25">
      <c r="B37" s="43"/>
      <c r="C37" s="46"/>
      <c r="D37" s="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9.6" customHeight="1" x14ac:dyDescent="0.25"/>
    <row r="39" spans="1:17" hidden="1" x14ac:dyDescent="0.25"/>
    <row r="42" spans="1:17" x14ac:dyDescent="0.25">
      <c r="C42" s="41"/>
    </row>
  </sheetData>
  <pageMargins left="0" right="0" top="0.31496062992125984" bottom="0.23622047244094491" header="0.31496062992125984" footer="0.31496062992125984"/>
  <pageSetup paperSize="9" scale="81" orientation="landscape" horizontalDpi="300" verticalDpi="300" r:id="rId1"/>
  <colBreaks count="1" manualBreakCount="1">
    <brk id="1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"/>
  <sheetViews>
    <sheetView view="pageBreakPreview" zoomScale="124" zoomScaleSheetLayoutView="124" workbookViewId="0">
      <selection activeCell="O6" sqref="O6"/>
    </sheetView>
  </sheetViews>
  <sheetFormatPr defaultRowHeight="15" x14ac:dyDescent="0.25"/>
  <cols>
    <col min="1" max="1" width="3.85546875" customWidth="1"/>
    <col min="3" max="3" width="10" bestFit="1" customWidth="1"/>
    <col min="16" max="16" width="10.85546875" customWidth="1"/>
  </cols>
  <sheetData>
    <row r="2" spans="2:16" x14ac:dyDescent="0.25">
      <c r="B2" s="37"/>
    </row>
    <row r="4" spans="2:16" x14ac:dyDescent="0.25">
      <c r="B4" t="s">
        <v>12</v>
      </c>
      <c r="C4">
        <v>3769041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/>
    </row>
    <row r="5" spans="2:16" x14ac:dyDescent="0.25">
      <c r="B5" s="15"/>
      <c r="C5">
        <v>3769041</v>
      </c>
      <c r="D5" s="24">
        <f t="shared" ref="D5:P5" si="0">D6</f>
        <v>388.44</v>
      </c>
      <c r="E5" s="3">
        <f t="shared" si="0"/>
        <v>380.68</v>
      </c>
      <c r="F5" s="3">
        <f t="shared" si="0"/>
        <v>380.68</v>
      </c>
      <c r="G5" s="3">
        <f t="shared" si="0"/>
        <v>380.68</v>
      </c>
      <c r="H5" s="3">
        <f t="shared" si="0"/>
        <v>380.68</v>
      </c>
      <c r="I5" s="3">
        <f t="shared" si="0"/>
        <v>380.68</v>
      </c>
      <c r="J5" s="3">
        <f t="shared" si="0"/>
        <v>0</v>
      </c>
      <c r="K5" s="3">
        <f t="shared" si="0"/>
        <v>0</v>
      </c>
      <c r="L5" s="3">
        <f t="shared" si="0"/>
        <v>405.24</v>
      </c>
      <c r="M5" s="3">
        <f t="shared" si="0"/>
        <v>405.24</v>
      </c>
      <c r="N5" s="3">
        <f t="shared" si="0"/>
        <v>405.24</v>
      </c>
      <c r="O5" s="3">
        <f t="shared" si="0"/>
        <v>261.54000000000002</v>
      </c>
      <c r="P5" s="40">
        <f t="shared" si="0"/>
        <v>3769.0999999999995</v>
      </c>
    </row>
    <row r="6" spans="2:16" x14ac:dyDescent="0.25">
      <c r="B6" s="1"/>
      <c r="C6" s="22">
        <v>3769041</v>
      </c>
      <c r="D6" s="4">
        <v>388.44</v>
      </c>
      <c r="E6" s="4">
        <v>380.68</v>
      </c>
      <c r="F6" s="4">
        <v>380.68</v>
      </c>
      <c r="G6" s="4">
        <v>380.68</v>
      </c>
      <c r="H6" s="4">
        <v>380.68</v>
      </c>
      <c r="I6" s="4">
        <v>380.68</v>
      </c>
      <c r="J6" s="4"/>
      <c r="K6" s="4"/>
      <c r="L6" s="4">
        <v>405.24</v>
      </c>
      <c r="M6" s="4">
        <v>405.24</v>
      </c>
      <c r="N6" s="4">
        <v>405.24</v>
      </c>
      <c r="O6" s="59">
        <v>261.54000000000002</v>
      </c>
      <c r="P6" s="39">
        <f>D6+E6+F6+G6+H6+I6+L6+M6+N6+O6</f>
        <v>3769.0999999999995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9"/>
  <sheetViews>
    <sheetView view="pageBreakPreview" zoomScale="130" zoomScaleSheetLayoutView="130" workbookViewId="0">
      <selection activeCell="B4" sqref="B4"/>
    </sheetView>
  </sheetViews>
  <sheetFormatPr defaultRowHeight="15" x14ac:dyDescent="0.25"/>
  <cols>
    <col min="1" max="1" width="5" customWidth="1"/>
    <col min="2" max="2" width="15.5703125" customWidth="1"/>
    <col min="3" max="3" width="11.42578125" bestFit="1" customWidth="1"/>
  </cols>
  <sheetData>
    <row r="3" spans="1:19" x14ac:dyDescent="0.25">
      <c r="B3" s="37"/>
      <c r="C3" s="35"/>
      <c r="R3" s="19"/>
    </row>
    <row r="4" spans="1:19" x14ac:dyDescent="0.25">
      <c r="B4" s="36">
        <v>448</v>
      </c>
      <c r="C4" s="23">
        <v>2214522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</row>
    <row r="5" spans="1:19" x14ac:dyDescent="0.25">
      <c r="C5" s="25">
        <v>2214522</v>
      </c>
      <c r="D5" s="10"/>
      <c r="E5" s="10"/>
      <c r="F5" s="25">
        <f t="shared" ref="F5:Q5" si="0">F6+F7+F8+F10+F12+F13+F14+F15+F16+F17+F9+F11</f>
        <v>206.1</v>
      </c>
      <c r="G5" s="25">
        <f t="shared" si="0"/>
        <v>317.57</v>
      </c>
      <c r="H5" s="25">
        <f t="shared" si="0"/>
        <v>261.77</v>
      </c>
      <c r="I5" s="25">
        <f t="shared" si="0"/>
        <v>187.97</v>
      </c>
      <c r="J5" s="25">
        <f t="shared" si="0"/>
        <v>196.57</v>
      </c>
      <c r="K5" s="25">
        <f t="shared" si="0"/>
        <v>61.569999999999993</v>
      </c>
      <c r="L5" s="25">
        <f t="shared" si="0"/>
        <v>103.22</v>
      </c>
      <c r="M5" s="25">
        <f t="shared" si="0"/>
        <v>29</v>
      </c>
      <c r="N5" s="25">
        <f t="shared" si="0"/>
        <v>347.13</v>
      </c>
      <c r="O5" s="25">
        <f t="shared" si="0"/>
        <v>360.11</v>
      </c>
      <c r="P5" s="25">
        <f t="shared" si="0"/>
        <v>81.941999999999993</v>
      </c>
      <c r="Q5" s="25">
        <f t="shared" si="0"/>
        <v>61.569999999999993</v>
      </c>
      <c r="R5" s="25">
        <f>F5+G5+H5+J5+K5+I5+L5+M5+N5+O5+P5+Q5</f>
        <v>2214.5220000000004</v>
      </c>
      <c r="S5" s="25">
        <f>R6+R7+R8+R9+R10+R11+R12+R13+R14+R15+R16+R17</f>
        <v>2214.5219999999999</v>
      </c>
    </row>
    <row r="6" spans="1:19" x14ac:dyDescent="0.25">
      <c r="A6" s="11"/>
      <c r="B6" s="1" t="s">
        <v>13</v>
      </c>
      <c r="C6" s="11">
        <v>582.41999999999996</v>
      </c>
      <c r="D6" s="11"/>
      <c r="E6" s="1"/>
      <c r="F6" s="11">
        <v>40.700000000000003</v>
      </c>
      <c r="G6" s="11">
        <v>47.73</v>
      </c>
      <c r="H6" s="11">
        <v>47.73</v>
      </c>
      <c r="I6" s="11">
        <v>47.73</v>
      </c>
      <c r="J6" s="11">
        <v>47.73</v>
      </c>
      <c r="K6" s="11">
        <v>47.73</v>
      </c>
      <c r="L6" s="6">
        <v>80</v>
      </c>
      <c r="M6" s="11">
        <v>22.48</v>
      </c>
      <c r="N6" s="11">
        <v>47.73</v>
      </c>
      <c r="O6" s="11">
        <v>47.73</v>
      </c>
      <c r="P6" s="11">
        <v>57.4</v>
      </c>
      <c r="Q6" s="11">
        <v>47.73</v>
      </c>
      <c r="R6" s="25">
        <f>F6+Q6+H6+J6+K6+I6+L6+M6+N6+O6+P6+G6</f>
        <v>582.42000000000007</v>
      </c>
    </row>
    <row r="7" spans="1:19" x14ac:dyDescent="0.25">
      <c r="A7" s="6"/>
      <c r="B7" s="17">
        <v>0.28999999999999998</v>
      </c>
      <c r="C7" s="6">
        <v>168.91</v>
      </c>
      <c r="D7" s="11"/>
      <c r="E7" s="1"/>
      <c r="F7" s="11">
        <v>11.8</v>
      </c>
      <c r="G7" s="11">
        <v>13.84</v>
      </c>
      <c r="H7" s="11">
        <v>13.84</v>
      </c>
      <c r="I7" s="11">
        <v>13.84</v>
      </c>
      <c r="J7" s="11">
        <v>13.84</v>
      </c>
      <c r="K7" s="11">
        <v>13.84</v>
      </c>
      <c r="L7" s="11">
        <v>23.22</v>
      </c>
      <c r="M7" s="11">
        <v>6.52</v>
      </c>
      <c r="N7" s="11">
        <v>13.84</v>
      </c>
      <c r="O7" s="11">
        <v>13.84</v>
      </c>
      <c r="P7" s="11">
        <v>16.649999999999999</v>
      </c>
      <c r="Q7" s="11">
        <v>13.84</v>
      </c>
      <c r="R7" s="25">
        <f>F7+Q7+H7+J7+K7+I7+L7+M7+N7+O7+P7+G7</f>
        <v>168.91000000000003</v>
      </c>
    </row>
    <row r="8" spans="1:19" x14ac:dyDescent="0.25">
      <c r="A8" s="11"/>
      <c r="B8" s="17"/>
      <c r="C8" s="11"/>
      <c r="D8" s="11"/>
      <c r="E8" s="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0"/>
    </row>
    <row r="9" spans="1:19" x14ac:dyDescent="0.25">
      <c r="A9" s="11"/>
      <c r="B9" s="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>
        <f t="shared" ref="R9:R17" si="1">F9+G9+H9+J9+K9+I9+L9+M9+N9+O9+P9+Q9</f>
        <v>0</v>
      </c>
    </row>
    <row r="10" spans="1:19" x14ac:dyDescent="0.25">
      <c r="A10" s="11"/>
      <c r="B10" s="1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>
        <f t="shared" si="1"/>
        <v>0</v>
      </c>
    </row>
    <row r="11" spans="1:19" x14ac:dyDescent="0.25">
      <c r="A11" s="11"/>
      <c r="B11" s="1" t="s">
        <v>30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>
        <f t="shared" si="1"/>
        <v>0</v>
      </c>
    </row>
    <row r="12" spans="1:19" x14ac:dyDescent="0.25">
      <c r="A12" s="12"/>
      <c r="B12" s="1" t="s">
        <v>21</v>
      </c>
      <c r="C12" s="12">
        <v>1463.19</v>
      </c>
      <c r="D12" s="12"/>
      <c r="E12" s="12"/>
      <c r="F12" s="6">
        <v>153.6</v>
      </c>
      <c r="G12" s="6">
        <v>256</v>
      </c>
      <c r="H12" s="6">
        <v>200.2</v>
      </c>
      <c r="I12" s="6">
        <v>126.4</v>
      </c>
      <c r="J12" s="6">
        <v>135</v>
      </c>
      <c r="K12" s="11"/>
      <c r="L12" s="11"/>
      <c r="M12" s="11"/>
      <c r="N12" s="11">
        <v>285.56</v>
      </c>
      <c r="O12" s="11">
        <v>298.54000000000002</v>
      </c>
      <c r="P12" s="11">
        <v>7.8920000000000003</v>
      </c>
      <c r="Q12" s="11"/>
      <c r="R12" s="10">
        <f>F12+G12+H12+J12+K12+I12+L12+M12+N12+O12+P12+Q12</f>
        <v>1463.192</v>
      </c>
      <c r="S12" s="21"/>
    </row>
    <row r="13" spans="1:19" x14ac:dyDescent="0.25">
      <c r="A13" s="1"/>
      <c r="B13" s="1" t="s">
        <v>22</v>
      </c>
      <c r="C13" s="12"/>
      <c r="D13" s="12"/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0">
        <f t="shared" si="1"/>
        <v>0</v>
      </c>
    </row>
    <row r="14" spans="1:19" x14ac:dyDescent="0.25">
      <c r="A14" s="1"/>
      <c r="B14" s="1" t="s">
        <v>23</v>
      </c>
      <c r="C14" s="12"/>
      <c r="D14" s="12"/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0">
        <f t="shared" si="1"/>
        <v>0</v>
      </c>
    </row>
    <row r="15" spans="1:19" x14ac:dyDescent="0.25">
      <c r="A15" s="1"/>
      <c r="B15" s="1" t="s">
        <v>38</v>
      </c>
      <c r="C15" s="12"/>
      <c r="D15" s="12"/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>
        <f t="shared" si="1"/>
        <v>0</v>
      </c>
    </row>
    <row r="16" spans="1:19" x14ac:dyDescent="0.25">
      <c r="A16" s="1"/>
      <c r="B16" s="1" t="s">
        <v>39</v>
      </c>
      <c r="C16" s="12"/>
      <c r="D16" s="12"/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0">
        <f t="shared" si="1"/>
        <v>0</v>
      </c>
    </row>
    <row r="17" spans="1:19" x14ac:dyDescent="0.25">
      <c r="A17" s="1"/>
      <c r="B17" s="1" t="s">
        <v>20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0">
        <f t="shared" si="1"/>
        <v>0</v>
      </c>
    </row>
    <row r="18" spans="1:19" x14ac:dyDescent="0.25">
      <c r="A18" s="1"/>
      <c r="B18" s="2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1"/>
      <c r="N18" s="11"/>
      <c r="O18" s="11"/>
      <c r="P18" s="11"/>
      <c r="Q18" s="11"/>
      <c r="R18" s="11"/>
    </row>
    <row r="19" spans="1:19" x14ac:dyDescent="0.25">
      <c r="C19" s="23"/>
      <c r="Q19" s="15"/>
      <c r="R19" s="16"/>
      <c r="S19" s="15"/>
    </row>
  </sheetData>
  <pageMargins left="0.31" right="0.2" top="0.26" bottom="0.74803149606299213" header="0.31496062992125984" footer="0.31496062992125984"/>
  <pageSetup paperSize="9" scale="7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"/>
  <sheetViews>
    <sheetView view="pageBreakPreview" zoomScale="130" zoomScaleSheetLayoutView="130" workbookViewId="0">
      <selection activeCell="B4" sqref="B4"/>
    </sheetView>
  </sheetViews>
  <sheetFormatPr defaultRowHeight="15" x14ac:dyDescent="0.25"/>
  <cols>
    <col min="1" max="1" width="6.140625" customWidth="1"/>
    <col min="2" max="2" width="15" customWidth="1"/>
    <col min="3" max="3" width="11.42578125" bestFit="1" customWidth="1"/>
  </cols>
  <sheetData>
    <row r="2" spans="1:19" x14ac:dyDescent="0.25">
      <c r="A2" s="36"/>
      <c r="C2" s="35"/>
      <c r="R2">
        <f>R6+R7</f>
        <v>1169.99</v>
      </c>
    </row>
    <row r="4" spans="1:19" x14ac:dyDescent="0.25">
      <c r="A4" s="33"/>
      <c r="B4" s="36">
        <v>204</v>
      </c>
      <c r="C4">
        <v>2046642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</row>
    <row r="5" spans="1:19" x14ac:dyDescent="0.25">
      <c r="C5" s="38">
        <f>C6+C7+C10+C12+C13+C14+C15+C16+C17+C18+C19+C20</f>
        <v>2046.6399999999999</v>
      </c>
      <c r="D5" s="10"/>
      <c r="E5" s="10"/>
      <c r="F5" s="10">
        <f>F6+F7+F8+F10+F12+F13+F14+F16+F17+F19+F15+F18</f>
        <v>114.47</v>
      </c>
      <c r="G5" s="10">
        <f t="shared" ref="G5:Q5" si="0">G6+G7+G8+G10+G12+G13+G14+G16+G17+G19+G15+G18</f>
        <v>240.18</v>
      </c>
      <c r="H5" s="10">
        <f>H6+H7+H8+H10+H12+H13+H14+H16+H17+H19+H15+H18</f>
        <v>300.68</v>
      </c>
      <c r="I5" s="10">
        <f t="shared" si="0"/>
        <v>262.77</v>
      </c>
      <c r="J5" s="10">
        <f>J6+J7+J8+J10+J12+J13+J14+J16+J17+J19+J15+J18+J20</f>
        <v>137.48000000000002</v>
      </c>
      <c r="K5" s="10">
        <f t="shared" si="0"/>
        <v>104.73</v>
      </c>
      <c r="L5" s="10">
        <f t="shared" si="0"/>
        <v>131.11999999999998</v>
      </c>
      <c r="M5" s="10">
        <f t="shared" si="0"/>
        <v>78.199999999999989</v>
      </c>
      <c r="N5" s="10">
        <f t="shared" si="0"/>
        <v>114.48</v>
      </c>
      <c r="O5" s="10">
        <f t="shared" si="0"/>
        <v>129.18</v>
      </c>
      <c r="P5" s="10">
        <f t="shared" si="0"/>
        <v>219.22</v>
      </c>
      <c r="Q5" s="10">
        <f t="shared" si="0"/>
        <v>214.13</v>
      </c>
      <c r="R5" s="26">
        <f>F5+G5+H5+J5+K5+I5+L5+M5+N5+O5+P5+Q5</f>
        <v>2046.6399999999999</v>
      </c>
      <c r="S5" s="26">
        <f>R6+R7+R8+R9+R10+R11+R12+R13+R14+R16+R17+R19+R20+R18+R15</f>
        <v>2046.6399999999999</v>
      </c>
    </row>
    <row r="6" spans="1:19" x14ac:dyDescent="0.25">
      <c r="A6" s="11"/>
      <c r="B6" s="1" t="s">
        <v>13</v>
      </c>
      <c r="C6" s="11">
        <v>906.97</v>
      </c>
      <c r="D6" s="11"/>
      <c r="E6" s="1"/>
      <c r="F6" s="11">
        <v>67.489999999999995</v>
      </c>
      <c r="G6" s="11">
        <v>74.400000000000006</v>
      </c>
      <c r="H6" s="11">
        <v>74.400000000000006</v>
      </c>
      <c r="I6" s="11">
        <v>74.400000000000006</v>
      </c>
      <c r="J6" s="11">
        <v>74.400000000000006</v>
      </c>
      <c r="K6" s="11">
        <v>74.400000000000006</v>
      </c>
      <c r="L6" s="6">
        <v>97.72</v>
      </c>
      <c r="M6" s="11">
        <v>57.94</v>
      </c>
      <c r="N6" s="11">
        <v>74.400000000000006</v>
      </c>
      <c r="O6" s="11">
        <v>74.400000000000006</v>
      </c>
      <c r="P6" s="11">
        <v>88.62</v>
      </c>
      <c r="Q6" s="11">
        <v>74.400000000000006</v>
      </c>
      <c r="R6" s="10">
        <f>F6+Q6+H6+J6+K6+I6+L6+M6+N6+O6+P6+G6</f>
        <v>906.97</v>
      </c>
      <c r="S6" s="21"/>
    </row>
    <row r="7" spans="1:19" x14ac:dyDescent="0.25">
      <c r="A7" s="11"/>
      <c r="B7" s="17">
        <v>0.28999999999999998</v>
      </c>
      <c r="C7" s="11">
        <v>263.02</v>
      </c>
      <c r="D7" s="11"/>
      <c r="E7" s="1"/>
      <c r="F7" s="11">
        <v>19.579999999999998</v>
      </c>
      <c r="G7" s="11">
        <v>21.58</v>
      </c>
      <c r="H7" s="11">
        <v>21.58</v>
      </c>
      <c r="I7" s="11">
        <v>21.58</v>
      </c>
      <c r="J7" s="11">
        <v>21.58</v>
      </c>
      <c r="K7" s="11">
        <v>21.58</v>
      </c>
      <c r="L7" s="11">
        <v>28.3</v>
      </c>
      <c r="M7" s="11">
        <v>16.8</v>
      </c>
      <c r="N7" s="11">
        <v>21.58</v>
      </c>
      <c r="O7" s="11">
        <v>21.58</v>
      </c>
      <c r="P7" s="11">
        <v>25.7</v>
      </c>
      <c r="Q7" s="11">
        <v>21.58</v>
      </c>
      <c r="R7" s="10">
        <f>F7+Q7+H7+J7+K7+I7+L7+M7+N7+O7+P7+G7</f>
        <v>263.02</v>
      </c>
      <c r="S7" s="21"/>
    </row>
    <row r="8" spans="1:19" x14ac:dyDescent="0.25">
      <c r="A8" s="11"/>
      <c r="B8" s="17"/>
      <c r="C8" s="11"/>
      <c r="D8" s="11"/>
      <c r="E8" s="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0"/>
    </row>
    <row r="9" spans="1:19" x14ac:dyDescent="0.25">
      <c r="A9" s="11"/>
      <c r="B9" s="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>
        <f t="shared" ref="R9:R20" si="1">F9+G9+H9+J9+K9+I9+L9+M9+N9+O9+P9+Q9</f>
        <v>0</v>
      </c>
    </row>
    <row r="10" spans="1:19" x14ac:dyDescent="0.25">
      <c r="A10" s="11"/>
      <c r="B10" s="1" t="s">
        <v>19</v>
      </c>
      <c r="C10" s="11">
        <v>1.5</v>
      </c>
      <c r="D10" s="11"/>
      <c r="E10" s="11"/>
      <c r="F10" s="11"/>
      <c r="G10" s="11">
        <v>0.5</v>
      </c>
      <c r="H10" s="11"/>
      <c r="I10" s="11"/>
      <c r="J10" s="11"/>
      <c r="K10" s="11">
        <v>0.25</v>
      </c>
      <c r="L10" s="11"/>
      <c r="M10" s="11"/>
      <c r="N10" s="11"/>
      <c r="O10" s="11">
        <v>0.5</v>
      </c>
      <c r="P10" s="11"/>
      <c r="Q10" s="11">
        <v>0.25</v>
      </c>
      <c r="R10" s="10">
        <f t="shared" si="1"/>
        <v>1.5</v>
      </c>
    </row>
    <row r="11" spans="1:19" x14ac:dyDescent="0.25">
      <c r="A11" s="11"/>
      <c r="B11" s="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>
        <f t="shared" si="1"/>
        <v>0</v>
      </c>
    </row>
    <row r="12" spans="1:19" x14ac:dyDescent="0.25">
      <c r="A12" s="27"/>
      <c r="B12" s="2" t="s">
        <v>14</v>
      </c>
      <c r="C12" s="14">
        <v>192.4</v>
      </c>
      <c r="D12" s="12"/>
      <c r="E12" s="12"/>
      <c r="F12" s="12">
        <v>14.4</v>
      </c>
      <c r="G12" s="12">
        <v>26</v>
      </c>
      <c r="H12" s="12">
        <v>22</v>
      </c>
      <c r="I12" s="12">
        <v>14</v>
      </c>
      <c r="J12" s="12">
        <v>10</v>
      </c>
      <c r="K12" s="12">
        <v>2</v>
      </c>
      <c r="L12" s="12">
        <v>2</v>
      </c>
      <c r="M12" s="12">
        <v>2</v>
      </c>
      <c r="N12" s="12">
        <v>16</v>
      </c>
      <c r="O12" s="12">
        <v>26</v>
      </c>
      <c r="P12" s="12">
        <v>28.8</v>
      </c>
      <c r="Q12" s="12">
        <v>29.2</v>
      </c>
      <c r="R12" s="18">
        <f t="shared" si="1"/>
        <v>192.4</v>
      </c>
    </row>
    <row r="13" spans="1:19" x14ac:dyDescent="0.25">
      <c r="A13" s="27"/>
      <c r="B13" s="2" t="s">
        <v>15</v>
      </c>
      <c r="C13" s="14">
        <v>448.4</v>
      </c>
      <c r="D13" s="12"/>
      <c r="E13" s="12"/>
      <c r="F13" s="12">
        <v>13</v>
      </c>
      <c r="G13" s="12">
        <v>110</v>
      </c>
      <c r="H13" s="12">
        <v>105</v>
      </c>
      <c r="I13" s="12">
        <v>72</v>
      </c>
      <c r="J13" s="12"/>
      <c r="K13" s="12"/>
      <c r="L13" s="12"/>
      <c r="M13" s="12"/>
      <c r="N13" s="12"/>
      <c r="O13" s="12"/>
      <c r="P13" s="12">
        <v>68.400000000000006</v>
      </c>
      <c r="Q13" s="12">
        <v>80</v>
      </c>
      <c r="R13" s="18">
        <f t="shared" si="1"/>
        <v>448.4</v>
      </c>
      <c r="S13" s="19"/>
    </row>
    <row r="14" spans="1:19" x14ac:dyDescent="0.25">
      <c r="A14" s="27"/>
      <c r="B14" s="2" t="s">
        <v>43</v>
      </c>
      <c r="C14" s="14">
        <v>49.2</v>
      </c>
      <c r="D14" s="12"/>
      <c r="E14" s="12"/>
      <c r="F14" s="12"/>
      <c r="G14" s="12">
        <v>6</v>
      </c>
      <c r="H14" s="12">
        <v>6</v>
      </c>
      <c r="I14" s="12">
        <v>5.2</v>
      </c>
      <c r="J14" s="12">
        <v>5</v>
      </c>
      <c r="K14" s="12">
        <v>5</v>
      </c>
      <c r="L14" s="12">
        <v>2</v>
      </c>
      <c r="M14" s="12">
        <v>1</v>
      </c>
      <c r="N14" s="12">
        <v>1</v>
      </c>
      <c r="O14" s="12">
        <v>5</v>
      </c>
      <c r="P14" s="12">
        <v>6</v>
      </c>
      <c r="Q14" s="12">
        <v>7</v>
      </c>
      <c r="R14" s="18">
        <f t="shared" si="1"/>
        <v>49.2</v>
      </c>
    </row>
    <row r="15" spans="1:19" x14ac:dyDescent="0.25">
      <c r="A15" s="27"/>
      <c r="B15" s="2" t="s">
        <v>42</v>
      </c>
      <c r="C15" s="14">
        <v>9.4600000000000009</v>
      </c>
      <c r="D15" s="12"/>
      <c r="E15" s="12"/>
      <c r="F15" s="12"/>
      <c r="G15" s="12">
        <v>1</v>
      </c>
      <c r="H15" s="12">
        <v>1</v>
      </c>
      <c r="I15" s="12">
        <v>1</v>
      </c>
      <c r="J15" s="12">
        <v>0.8</v>
      </c>
      <c r="K15" s="12">
        <v>0.8</v>
      </c>
      <c r="L15" s="12">
        <v>0.6</v>
      </c>
      <c r="M15" s="12">
        <v>0.46</v>
      </c>
      <c r="N15" s="12">
        <v>0.8</v>
      </c>
      <c r="O15" s="12">
        <v>1</v>
      </c>
      <c r="P15" s="12">
        <v>1</v>
      </c>
      <c r="Q15" s="12">
        <v>1</v>
      </c>
      <c r="R15" s="18">
        <f t="shared" si="1"/>
        <v>9.4599999999999991</v>
      </c>
    </row>
    <row r="16" spans="1:19" x14ac:dyDescent="0.25">
      <c r="A16" s="27"/>
      <c r="B16" s="2" t="s">
        <v>16</v>
      </c>
      <c r="C16" s="34">
        <v>6.8</v>
      </c>
      <c r="D16" s="12"/>
      <c r="E16" s="12"/>
      <c r="F16" s="12"/>
      <c r="G16" s="12">
        <v>0.7</v>
      </c>
      <c r="H16" s="12">
        <v>0.7</v>
      </c>
      <c r="I16" s="12">
        <v>0.7</v>
      </c>
      <c r="J16" s="12">
        <v>0.7</v>
      </c>
      <c r="K16" s="12">
        <v>0.7</v>
      </c>
      <c r="L16" s="12">
        <v>0.5</v>
      </c>
      <c r="M16" s="12"/>
      <c r="N16" s="12">
        <v>0.7</v>
      </c>
      <c r="O16" s="12">
        <v>0.7</v>
      </c>
      <c r="P16" s="12">
        <v>0.7</v>
      </c>
      <c r="Q16" s="12">
        <v>0.7</v>
      </c>
      <c r="R16" s="18">
        <f>F16+G16+H16+J16+K16+I16+L16+M16+N16+O16+P16+Q16</f>
        <v>6.8000000000000007</v>
      </c>
    </row>
    <row r="17" spans="1:19" x14ac:dyDescent="0.25">
      <c r="A17" s="27"/>
      <c r="B17" s="2"/>
      <c r="C17" s="2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8">
        <f t="shared" si="1"/>
        <v>0</v>
      </c>
    </row>
    <row r="18" spans="1:19" x14ac:dyDescent="0.25">
      <c r="A18" s="28"/>
      <c r="B18" s="2" t="s">
        <v>30</v>
      </c>
      <c r="C18" s="28">
        <v>143.88999999999999</v>
      </c>
      <c r="D18" s="12"/>
      <c r="E18" s="12"/>
      <c r="F18" s="12"/>
      <c r="G18" s="12"/>
      <c r="H18" s="12">
        <v>70</v>
      </c>
      <c r="I18" s="12">
        <v>73.89</v>
      </c>
      <c r="J18" s="12"/>
      <c r="K18" s="12"/>
      <c r="L18" s="12"/>
      <c r="M18" s="12"/>
      <c r="N18" s="12"/>
      <c r="O18" s="12"/>
      <c r="P18" s="12"/>
      <c r="Q18" s="12"/>
      <c r="R18" s="18">
        <f t="shared" si="1"/>
        <v>143.88999999999999</v>
      </c>
    </row>
    <row r="19" spans="1:19" x14ac:dyDescent="0.25">
      <c r="A19" s="11"/>
      <c r="B19" s="1" t="s">
        <v>40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8">
        <f t="shared" si="1"/>
        <v>0</v>
      </c>
    </row>
    <row r="20" spans="1:19" x14ac:dyDescent="0.25">
      <c r="A20" s="1"/>
      <c r="B20" s="2" t="s">
        <v>41</v>
      </c>
      <c r="C20" s="6">
        <v>25</v>
      </c>
      <c r="D20" s="11"/>
      <c r="E20" s="11"/>
      <c r="F20" s="11"/>
      <c r="G20" s="11"/>
      <c r="H20" s="11"/>
      <c r="I20" s="11"/>
      <c r="J20" s="11">
        <v>25</v>
      </c>
      <c r="K20" s="12"/>
      <c r="L20" s="12"/>
      <c r="M20" s="11"/>
      <c r="N20" s="11"/>
      <c r="O20" s="11"/>
      <c r="P20" s="11"/>
      <c r="Q20" s="11"/>
      <c r="R20" s="18">
        <f t="shared" si="1"/>
        <v>25</v>
      </c>
    </row>
    <row r="21" spans="1:19" x14ac:dyDescent="0.25">
      <c r="C21" s="37"/>
      <c r="Q21" s="15"/>
      <c r="R21" s="16"/>
      <c r="S21" s="15"/>
    </row>
  </sheetData>
  <pageMargins left="0.31" right="0.2" top="0.26" bottom="0.74803149606299213" header="0.31496062992125984" footer="0.31496062992125984"/>
  <pageSetup paperSize="9" scale="7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="130" zoomScaleNormal="100" zoomScaleSheetLayoutView="130" workbookViewId="0">
      <selection activeCell="L10" sqref="L10"/>
    </sheetView>
  </sheetViews>
  <sheetFormatPr defaultRowHeight="15" x14ac:dyDescent="0.25"/>
  <cols>
    <col min="1" max="1" width="5.7109375" customWidth="1"/>
    <col min="2" max="2" width="20.85546875" customWidth="1"/>
    <col min="6" max="6" width="10.28515625" customWidth="1"/>
    <col min="7" max="7" width="14.85546875" customWidth="1"/>
    <col min="8" max="8" width="5.42578125" customWidth="1"/>
    <col min="9" max="9" width="7.42578125" customWidth="1"/>
    <col min="10" max="10" width="7" customWidth="1"/>
    <col min="11" max="11" width="6.5703125" customWidth="1"/>
    <col min="12" max="12" width="7.5703125" customWidth="1"/>
  </cols>
  <sheetData>
    <row r="2" spans="2:13" x14ac:dyDescent="0.25">
      <c r="C2" s="51" t="s">
        <v>48</v>
      </c>
      <c r="D2" s="51"/>
    </row>
    <row r="3" spans="2:13" x14ac:dyDescent="0.25">
      <c r="C3" s="3">
        <v>216</v>
      </c>
      <c r="D3" s="3">
        <v>204</v>
      </c>
      <c r="E3" s="3">
        <v>448</v>
      </c>
      <c r="F3" s="3" t="s">
        <v>47</v>
      </c>
      <c r="I3" s="3"/>
      <c r="J3" s="3"/>
      <c r="K3" s="3"/>
      <c r="L3" s="3"/>
    </row>
    <row r="5" spans="2:13" x14ac:dyDescent="0.25">
      <c r="C5" s="9">
        <f>SUM(C6:C36)</f>
        <v>22859.19999999999</v>
      </c>
      <c r="D5" s="9">
        <f t="shared" ref="D5" si="0">SUM(D6:D36)</f>
        <v>2046.6399999999999</v>
      </c>
      <c r="E5" s="9">
        <f>SUM(E6:E39)</f>
        <v>2214.52</v>
      </c>
      <c r="F5" s="49">
        <v>3769.0410000000002</v>
      </c>
      <c r="G5" s="48">
        <f>C5+D5+E5+F5</f>
        <v>30889.400999999991</v>
      </c>
    </row>
    <row r="6" spans="2:13" x14ac:dyDescent="0.25">
      <c r="B6" s="29" t="s">
        <v>13</v>
      </c>
      <c r="C6" s="44">
        <v>12751.83</v>
      </c>
      <c r="D6" s="11">
        <v>906.97</v>
      </c>
      <c r="E6" s="11">
        <v>582.41999999999996</v>
      </c>
      <c r="F6" s="1"/>
      <c r="G6" s="32">
        <f t="shared" ref="G6:G39" si="1">C6+D6+E6+F6</f>
        <v>14241.22</v>
      </c>
    </row>
    <row r="7" spans="2:13" x14ac:dyDescent="0.25">
      <c r="B7" s="30">
        <v>0.28999999999999998</v>
      </c>
      <c r="C7" s="44">
        <v>3698.04</v>
      </c>
      <c r="D7" s="11">
        <v>263.02</v>
      </c>
      <c r="E7" s="6">
        <v>168.91</v>
      </c>
      <c r="F7" s="1"/>
      <c r="G7" s="32">
        <f t="shared" si="1"/>
        <v>4129.97</v>
      </c>
    </row>
    <row r="8" spans="2:13" x14ac:dyDescent="0.25">
      <c r="B8" s="30"/>
      <c r="C8" s="6"/>
      <c r="D8" s="1"/>
      <c r="E8" s="1"/>
      <c r="F8" s="1"/>
      <c r="G8" s="32">
        <f t="shared" si="1"/>
        <v>0</v>
      </c>
    </row>
    <row r="9" spans="2:13" x14ac:dyDescent="0.25">
      <c r="B9" s="29"/>
      <c r="C9" s="6"/>
      <c r="D9" s="1"/>
      <c r="E9" s="1"/>
      <c r="F9" s="1"/>
      <c r="G9" s="32">
        <f t="shared" si="1"/>
        <v>0</v>
      </c>
    </row>
    <row r="10" spans="2:13" x14ac:dyDescent="0.25">
      <c r="B10" s="29" t="s">
        <v>19</v>
      </c>
      <c r="C10" s="43">
        <v>27.8</v>
      </c>
      <c r="D10" s="11">
        <v>1.5</v>
      </c>
      <c r="E10" s="1"/>
      <c r="F10" s="1"/>
      <c r="G10" s="32">
        <f t="shared" si="1"/>
        <v>29.3</v>
      </c>
    </row>
    <row r="11" spans="2:13" x14ac:dyDescent="0.25">
      <c r="B11" s="29"/>
      <c r="C11" s="43"/>
      <c r="D11" s="1"/>
      <c r="E11" s="1"/>
      <c r="F11" s="1"/>
      <c r="G11" s="32">
        <f t="shared" si="1"/>
        <v>0</v>
      </c>
    </row>
    <row r="12" spans="2:13" x14ac:dyDescent="0.25">
      <c r="B12" s="29" t="s">
        <v>14</v>
      </c>
      <c r="C12" s="43">
        <v>460</v>
      </c>
      <c r="D12" s="14">
        <v>192.4</v>
      </c>
      <c r="E12" s="1"/>
      <c r="F12" s="1"/>
      <c r="G12" s="32">
        <f t="shared" si="1"/>
        <v>652.4</v>
      </c>
      <c r="I12" s="15"/>
      <c r="J12" s="15"/>
      <c r="K12" s="15"/>
      <c r="L12" s="55"/>
      <c r="M12" s="52"/>
    </row>
    <row r="13" spans="2:13" x14ac:dyDescent="0.25">
      <c r="B13" s="29" t="s">
        <v>15</v>
      </c>
      <c r="C13" s="43">
        <v>1200</v>
      </c>
      <c r="D13" s="14">
        <v>448.4</v>
      </c>
      <c r="E13" s="1"/>
      <c r="F13" s="1"/>
      <c r="G13" s="32">
        <f t="shared" si="1"/>
        <v>1648.4</v>
      </c>
      <c r="I13" s="15"/>
      <c r="J13" s="15"/>
      <c r="K13" s="15"/>
      <c r="L13" s="55"/>
      <c r="M13" s="52"/>
    </row>
    <row r="14" spans="2:13" x14ac:dyDescent="0.25">
      <c r="B14" s="31" t="s">
        <v>43</v>
      </c>
      <c r="C14" s="43">
        <v>38</v>
      </c>
      <c r="D14" s="14">
        <v>49.2</v>
      </c>
      <c r="E14" s="1"/>
      <c r="F14" s="1"/>
      <c r="G14" s="32">
        <f t="shared" si="1"/>
        <v>87.2</v>
      </c>
      <c r="I14" s="15"/>
      <c r="J14" s="15"/>
      <c r="K14" s="15"/>
      <c r="L14" s="55"/>
      <c r="M14" s="52"/>
    </row>
    <row r="15" spans="2:13" x14ac:dyDescent="0.25">
      <c r="B15" s="31" t="s">
        <v>42</v>
      </c>
      <c r="C15" s="43">
        <v>25.6</v>
      </c>
      <c r="D15" s="14">
        <v>9.4600000000000009</v>
      </c>
      <c r="E15" s="1"/>
      <c r="F15" s="1"/>
      <c r="G15" s="32">
        <f t="shared" si="1"/>
        <v>35.06</v>
      </c>
      <c r="I15" s="15"/>
      <c r="J15" s="15"/>
      <c r="K15" s="15"/>
      <c r="L15" s="55"/>
      <c r="M15" s="52"/>
    </row>
    <row r="16" spans="2:13" x14ac:dyDescent="0.25">
      <c r="B16" s="29" t="s">
        <v>16</v>
      </c>
      <c r="C16" s="43">
        <v>35</v>
      </c>
      <c r="D16" s="34">
        <v>6.8</v>
      </c>
      <c r="E16" s="1"/>
      <c r="F16" s="1"/>
      <c r="G16" s="32">
        <f t="shared" si="1"/>
        <v>41.8</v>
      </c>
      <c r="I16" s="15"/>
      <c r="J16" s="15"/>
      <c r="K16" s="15"/>
      <c r="L16" s="15"/>
    </row>
    <row r="17" spans="2:14" x14ac:dyDescent="0.25">
      <c r="B17" s="31" t="s">
        <v>30</v>
      </c>
      <c r="C17" s="43">
        <v>3197.67</v>
      </c>
      <c r="D17" s="28">
        <v>143.88999999999999</v>
      </c>
      <c r="E17" s="1"/>
      <c r="F17" s="1"/>
      <c r="G17" s="32">
        <f t="shared" si="1"/>
        <v>3341.56</v>
      </c>
      <c r="I17" s="15"/>
      <c r="J17" s="15"/>
      <c r="K17" s="15"/>
      <c r="L17" s="15"/>
    </row>
    <row r="18" spans="2:14" x14ac:dyDescent="0.25">
      <c r="B18" s="29" t="s">
        <v>28</v>
      </c>
      <c r="C18" s="50">
        <v>35.14</v>
      </c>
      <c r="D18" s="8"/>
      <c r="E18" s="8"/>
      <c r="F18" s="8"/>
      <c r="G18" s="48">
        <f t="shared" si="1"/>
        <v>35.14</v>
      </c>
      <c r="H18" s="51"/>
      <c r="I18" s="51"/>
      <c r="J18" s="51"/>
      <c r="K18" s="51"/>
      <c r="L18" s="54"/>
      <c r="M18" s="55"/>
    </row>
    <row r="19" spans="2:14" x14ac:dyDescent="0.25">
      <c r="B19" s="29" t="s">
        <v>45</v>
      </c>
      <c r="C19" s="43">
        <v>37.200000000000003</v>
      </c>
      <c r="D19" s="1"/>
      <c r="E19" s="1"/>
      <c r="F19" s="1"/>
      <c r="G19" s="32">
        <f t="shared" si="1"/>
        <v>37.200000000000003</v>
      </c>
      <c r="L19" s="56"/>
      <c r="M19" s="15"/>
    </row>
    <row r="20" spans="2:14" x14ac:dyDescent="0.25">
      <c r="B20" s="29" t="s">
        <v>44</v>
      </c>
      <c r="C20" s="43">
        <v>31.8</v>
      </c>
      <c r="D20" s="1"/>
      <c r="E20" s="1"/>
      <c r="F20" s="1"/>
      <c r="G20" s="32">
        <f t="shared" si="1"/>
        <v>31.8</v>
      </c>
      <c r="L20" s="57"/>
      <c r="M20" s="15"/>
    </row>
    <row r="21" spans="2:14" x14ac:dyDescent="0.25">
      <c r="B21" s="29" t="s">
        <v>46</v>
      </c>
      <c r="C21" s="43">
        <v>3.6</v>
      </c>
      <c r="D21" s="1"/>
      <c r="E21" s="1"/>
      <c r="F21" s="1"/>
      <c r="G21" s="32">
        <f t="shared" si="1"/>
        <v>3.6</v>
      </c>
      <c r="L21" s="58"/>
      <c r="M21" s="15"/>
    </row>
    <row r="22" spans="2:14" x14ac:dyDescent="0.25">
      <c r="B22" s="29" t="s">
        <v>29</v>
      </c>
      <c r="C22" s="43">
        <v>12</v>
      </c>
      <c r="D22" s="1"/>
      <c r="E22" s="1"/>
      <c r="F22" s="1"/>
      <c r="G22" s="32">
        <f t="shared" si="1"/>
        <v>12</v>
      </c>
    </row>
    <row r="23" spans="2:14" x14ac:dyDescent="0.25">
      <c r="B23" s="31" t="s">
        <v>25</v>
      </c>
      <c r="C23" s="43">
        <v>54</v>
      </c>
      <c r="D23" s="1"/>
      <c r="E23" s="1"/>
      <c r="F23" s="1"/>
      <c r="G23" s="32">
        <f t="shared" si="1"/>
        <v>54</v>
      </c>
    </row>
    <row r="24" spans="2:14" x14ac:dyDescent="0.25">
      <c r="B24" s="31" t="s">
        <v>26</v>
      </c>
      <c r="C24" s="43">
        <v>15</v>
      </c>
      <c r="D24" s="1"/>
      <c r="E24" s="1"/>
      <c r="F24" s="1"/>
      <c r="G24" s="32">
        <f t="shared" si="1"/>
        <v>15</v>
      </c>
    </row>
    <row r="25" spans="2:14" x14ac:dyDescent="0.25">
      <c r="B25" s="31" t="s">
        <v>17</v>
      </c>
      <c r="C25" s="43">
        <v>30.42</v>
      </c>
      <c r="D25" s="1"/>
      <c r="E25" s="1"/>
      <c r="F25" s="1"/>
      <c r="G25" s="32">
        <f t="shared" si="1"/>
        <v>30.42</v>
      </c>
    </row>
    <row r="26" spans="2:14" x14ac:dyDescent="0.25">
      <c r="B26" s="31" t="s">
        <v>27</v>
      </c>
      <c r="C26" s="43">
        <v>14.1</v>
      </c>
      <c r="D26" s="1"/>
      <c r="E26" s="1"/>
      <c r="F26" s="1"/>
      <c r="G26" s="32">
        <f t="shared" si="1"/>
        <v>14.1</v>
      </c>
    </row>
    <row r="27" spans="2:14" x14ac:dyDescent="0.25">
      <c r="B27" s="31" t="s">
        <v>18</v>
      </c>
      <c r="C27" s="50">
        <v>250</v>
      </c>
      <c r="D27" s="8"/>
      <c r="E27" s="8"/>
      <c r="F27" s="8"/>
      <c r="G27" s="48">
        <f t="shared" si="1"/>
        <v>250</v>
      </c>
      <c r="H27" s="51"/>
      <c r="I27" s="51"/>
      <c r="J27" s="51"/>
      <c r="K27" s="51"/>
      <c r="L27" s="52"/>
      <c r="M27" s="52"/>
      <c r="N27" s="15"/>
    </row>
    <row r="28" spans="2:14" x14ac:dyDescent="0.25">
      <c r="B28" s="29"/>
      <c r="C28" s="1"/>
      <c r="D28" s="1"/>
      <c r="E28" s="1"/>
      <c r="F28" s="1"/>
      <c r="G28" s="32">
        <f t="shared" si="1"/>
        <v>0</v>
      </c>
      <c r="L28" s="53"/>
      <c r="M28" s="53"/>
      <c r="N28" s="15"/>
    </row>
    <row r="29" spans="2:14" x14ac:dyDescent="0.25">
      <c r="B29" s="29" t="s">
        <v>32</v>
      </c>
      <c r="C29" s="43">
        <v>20</v>
      </c>
      <c r="D29" s="1"/>
      <c r="E29" s="1"/>
      <c r="F29" s="1"/>
      <c r="G29" s="32">
        <f t="shared" si="1"/>
        <v>20</v>
      </c>
      <c r="L29" s="53"/>
      <c r="M29" s="53"/>
      <c r="N29" s="15"/>
    </row>
    <row r="30" spans="2:14" x14ac:dyDescent="0.25">
      <c r="B30" s="29" t="s">
        <v>33</v>
      </c>
      <c r="C30" s="43">
        <v>20</v>
      </c>
      <c r="D30" s="1"/>
      <c r="E30" s="1"/>
      <c r="F30" s="1"/>
      <c r="G30" s="32">
        <f t="shared" si="1"/>
        <v>20</v>
      </c>
      <c r="L30" s="53"/>
      <c r="M30" s="53"/>
      <c r="N30" s="15"/>
    </row>
    <row r="31" spans="2:14" x14ac:dyDescent="0.25">
      <c r="B31" s="29" t="s">
        <v>22</v>
      </c>
      <c r="C31" s="43">
        <v>10</v>
      </c>
      <c r="D31" s="1"/>
      <c r="E31" s="1"/>
      <c r="F31" s="1"/>
      <c r="G31" s="32">
        <f t="shared" si="1"/>
        <v>10</v>
      </c>
      <c r="L31" s="53"/>
      <c r="M31" s="53"/>
      <c r="N31" s="15"/>
    </row>
    <row r="32" spans="2:14" x14ac:dyDescent="0.25">
      <c r="B32" s="31" t="s">
        <v>34</v>
      </c>
      <c r="C32" s="43">
        <v>500</v>
      </c>
      <c r="D32" s="1"/>
      <c r="E32" s="1"/>
      <c r="F32" s="1"/>
      <c r="G32" s="32">
        <f t="shared" si="1"/>
        <v>500</v>
      </c>
      <c r="L32" s="53"/>
      <c r="M32" s="53"/>
      <c r="N32" s="15"/>
    </row>
    <row r="33" spans="2:14" x14ac:dyDescent="0.25">
      <c r="B33" s="29" t="s">
        <v>35</v>
      </c>
      <c r="C33" s="43">
        <v>300</v>
      </c>
      <c r="D33" s="1"/>
      <c r="E33" s="1"/>
      <c r="F33" s="1"/>
      <c r="G33" s="32">
        <f t="shared" si="1"/>
        <v>300</v>
      </c>
      <c r="L33" s="15"/>
      <c r="M33" s="15"/>
      <c r="N33" s="15"/>
    </row>
    <row r="34" spans="2:14" x14ac:dyDescent="0.25">
      <c r="B34" s="31" t="s">
        <v>36</v>
      </c>
      <c r="C34" s="43">
        <v>75</v>
      </c>
      <c r="D34" s="1">
        <v>25</v>
      </c>
      <c r="E34" s="1"/>
      <c r="F34" s="1"/>
      <c r="G34" s="32">
        <f t="shared" si="1"/>
        <v>100</v>
      </c>
    </row>
    <row r="35" spans="2:14" x14ac:dyDescent="0.25">
      <c r="B35" s="29"/>
      <c r="C35" s="43"/>
      <c r="D35" s="1"/>
      <c r="E35" s="1"/>
      <c r="F35" s="1"/>
      <c r="G35" s="32">
        <f t="shared" si="1"/>
        <v>0</v>
      </c>
    </row>
    <row r="36" spans="2:14" x14ac:dyDescent="0.25">
      <c r="B36" s="29" t="s">
        <v>37</v>
      </c>
      <c r="C36" s="43">
        <v>17</v>
      </c>
      <c r="D36" s="1"/>
      <c r="E36" s="1"/>
      <c r="F36" s="1"/>
      <c r="G36" s="32">
        <f t="shared" si="1"/>
        <v>17</v>
      </c>
    </row>
    <row r="37" spans="2:14" x14ac:dyDescent="0.25">
      <c r="C37" s="1"/>
      <c r="D37" s="1"/>
      <c r="E37" s="1"/>
      <c r="F37" s="1"/>
      <c r="G37" s="32">
        <f t="shared" si="1"/>
        <v>0</v>
      </c>
    </row>
    <row r="38" spans="2:14" x14ac:dyDescent="0.25">
      <c r="B38" s="29" t="s">
        <v>24</v>
      </c>
      <c r="C38" s="1"/>
      <c r="D38" s="1"/>
      <c r="E38" s="1"/>
      <c r="F38" s="47">
        <v>3769.0410000000002</v>
      </c>
      <c r="G38" s="32">
        <f t="shared" si="1"/>
        <v>3769.0410000000002</v>
      </c>
    </row>
    <row r="39" spans="2:14" x14ac:dyDescent="0.25">
      <c r="B39" s="29" t="s">
        <v>21</v>
      </c>
      <c r="C39" s="1"/>
      <c r="D39" s="1"/>
      <c r="E39" s="12">
        <v>1463.19</v>
      </c>
      <c r="F39" s="1"/>
      <c r="G39" s="32">
        <f t="shared" si="1"/>
        <v>1463.19</v>
      </c>
    </row>
    <row r="42" spans="2:14" x14ac:dyDescent="0.25">
      <c r="G42" s="32">
        <f>SUM(G6:G41)</f>
        <v>30889.400999999998</v>
      </c>
    </row>
  </sheetData>
  <pageMargins left="0.31496062992125984" right="0.70866141732283472" top="0.15748031496062992" bottom="0.15748031496062992" header="0.31496062992125984" footer="0.31496062992125984"/>
  <pageSetup paperSize="9" scale="85" orientation="landscape" verticalDpi="0" r:id="rId1"/>
  <colBreaks count="1" manualBreakCount="1">
    <brk id="13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216</vt:lpstr>
      <vt:lpstr>216 bursa</vt:lpstr>
      <vt:lpstr>448</vt:lpstr>
      <vt:lpstr>204</vt:lpstr>
      <vt:lpstr>Total</vt:lpstr>
      <vt:lpstr>'204'!Область_печати</vt:lpstr>
      <vt:lpstr>'216'!Область_печати</vt:lpstr>
      <vt:lpstr>'216 bursa'!Область_печати</vt:lpstr>
      <vt:lpstr>'448'!Область_печати</vt:lpstr>
      <vt:lpstr>Total!Область_печати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</dc:creator>
  <cp:lastModifiedBy>Admin</cp:lastModifiedBy>
  <cp:lastPrinted>2026-01-28T09:11:04Z</cp:lastPrinted>
  <dcterms:created xsi:type="dcterms:W3CDTF">2019-01-09T07:42:01Z</dcterms:created>
  <dcterms:modified xsi:type="dcterms:W3CDTF">2026-02-02T08:53:56Z</dcterms:modified>
</cp:coreProperties>
</file>