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90" yWindow="120" windowWidth="15255" windowHeight="6045" activeTab="4"/>
  </bookViews>
  <sheets>
    <sheet name="216" sheetId="7" r:id="rId1"/>
    <sheet name="216 bursa" sheetId="5" r:id="rId2"/>
    <sheet name="448" sheetId="10" r:id="rId3"/>
    <sheet name="204" sheetId="1" r:id="rId4"/>
    <sheet name="plan aprobat total" sheetId="12" r:id="rId5"/>
  </sheets>
  <definedNames>
    <definedName name="_xlnm.Print_Area" localSheetId="3">'204'!$A$1:$S$22</definedName>
    <definedName name="_xlnm.Print_Area" localSheetId="0">'216'!$A$1:$R$45</definedName>
    <definedName name="_xlnm.Print_Area" localSheetId="1">'216 bursa'!$A$1:$P$11</definedName>
    <definedName name="_xlnm.Print_Area" localSheetId="2">'448'!$A$1:$S$20</definedName>
  </definedNames>
  <calcPr calcId="152511" iterate="1"/>
</workbook>
</file>

<file path=xl/calcChain.xml><?xml version="1.0" encoding="utf-8"?>
<calcChain xmlns="http://schemas.openxmlformats.org/spreadsheetml/2006/main">
  <c r="G6" i="12" l="1"/>
  <c r="G40" i="12" s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C5" i="12"/>
  <c r="G5" i="12" s="1"/>
  <c r="R2" i="1" l="1"/>
  <c r="S5" i="1" l="1"/>
  <c r="R5" i="1"/>
  <c r="Q5" i="1"/>
  <c r="P5" i="1"/>
  <c r="O5" i="1"/>
  <c r="N5" i="1"/>
  <c r="M5" i="1"/>
  <c r="L5" i="1"/>
  <c r="K5" i="1"/>
  <c r="J5" i="1"/>
  <c r="I5" i="1"/>
  <c r="H5" i="1"/>
  <c r="G5" i="1"/>
  <c r="F5" i="1"/>
  <c r="Q13" i="7" l="1"/>
  <c r="F5" i="7"/>
  <c r="G5" i="7"/>
  <c r="H5" i="7"/>
  <c r="I5" i="7"/>
  <c r="J5" i="7"/>
  <c r="K5" i="7"/>
  <c r="L5" i="7"/>
  <c r="M5" i="7"/>
  <c r="N5" i="7"/>
  <c r="O5" i="7"/>
  <c r="P5" i="7"/>
  <c r="E5" i="7"/>
  <c r="C5" i="7"/>
  <c r="Q15" i="7"/>
  <c r="R5" i="7" s="1"/>
  <c r="Q5" i="7" l="1"/>
  <c r="C5" i="5"/>
  <c r="C5" i="1"/>
  <c r="C5" i="10" l="1"/>
  <c r="R16" i="1"/>
  <c r="R15" i="1"/>
  <c r="R7" i="10" l="1"/>
  <c r="R6" i="10"/>
  <c r="C6" i="5" l="1"/>
  <c r="R18" i="1" l="1"/>
  <c r="R19" i="1"/>
  <c r="R20" i="1"/>
  <c r="C4" i="7" l="1"/>
  <c r="G5" i="10" l="1"/>
  <c r="H5" i="10"/>
  <c r="I5" i="10"/>
  <c r="J5" i="10"/>
  <c r="K5" i="10"/>
  <c r="L5" i="10"/>
  <c r="M5" i="10"/>
  <c r="N5" i="10"/>
  <c r="O5" i="10"/>
  <c r="P5" i="10"/>
  <c r="Q5" i="10"/>
  <c r="F5" i="10"/>
  <c r="R5" i="10" l="1"/>
  <c r="Q7" i="7"/>
  <c r="Q10" i="7"/>
  <c r="Q11" i="7"/>
  <c r="Q12" i="7"/>
  <c r="Q14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6" i="7"/>
  <c r="R3" i="7" l="1"/>
  <c r="R17" i="10"/>
  <c r="R16" i="10"/>
  <c r="R15" i="10"/>
  <c r="R14" i="10"/>
  <c r="R13" i="10"/>
  <c r="R12" i="10"/>
  <c r="S5" i="10" s="1"/>
  <c r="R11" i="10"/>
  <c r="R10" i="10"/>
  <c r="R9" i="10"/>
  <c r="R17" i="1"/>
  <c r="R6" i="1"/>
  <c r="R7" i="1"/>
  <c r="R9" i="1"/>
  <c r="R10" i="1"/>
  <c r="R11" i="1"/>
  <c r="R12" i="1"/>
  <c r="R13" i="1"/>
  <c r="R14" i="1"/>
  <c r="D5" i="5" l="1"/>
  <c r="E5" i="5"/>
  <c r="F5" i="5"/>
  <c r="G5" i="5"/>
  <c r="H5" i="5"/>
  <c r="I5" i="5"/>
  <c r="J5" i="5"/>
  <c r="K5" i="5"/>
  <c r="L5" i="5"/>
  <c r="M5" i="5"/>
  <c r="N5" i="5"/>
  <c r="O5" i="5"/>
  <c r="P5" i="5"/>
</calcChain>
</file>

<file path=xl/sharedStrings.xml><?xml version="1.0" encoding="utf-8"?>
<sst xmlns="http://schemas.openxmlformats.org/spreadsheetml/2006/main" count="120" uniqueCount="46">
  <si>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</si>
  <si>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</si>
  <si>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</si>
  <si>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</si>
  <si>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</si>
  <si>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</si>
  <si>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</si>
  <si>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</si>
  <si>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</si>
  <si>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</si>
  <si>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</si>
  <si>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</si>
  <si>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216 bursa</t>
  </si>
  <si>
    <t>Salariu</t>
  </si>
  <si>
    <t>En electrica</t>
  </si>
  <si>
    <t>En.termica</t>
  </si>
  <si>
    <t>Salubritate</t>
  </si>
  <si>
    <t>Paza</t>
  </si>
  <si>
    <t>Alte</t>
  </si>
  <si>
    <t>Buletin</t>
  </si>
  <si>
    <t>Alte servicii</t>
  </si>
  <si>
    <t>Alimentatia</t>
  </si>
  <si>
    <t>Medicamente</t>
  </si>
  <si>
    <t>Mat de uz gosp</t>
  </si>
  <si>
    <t>bursa</t>
  </si>
  <si>
    <t>Formare prof</t>
  </si>
  <si>
    <t>Deplasare</t>
  </si>
  <si>
    <t>Abonare</t>
  </si>
  <si>
    <t>Serv informat</t>
  </si>
  <si>
    <t>Serv de transp</t>
  </si>
  <si>
    <t>Serv rep curente</t>
  </si>
  <si>
    <t xml:space="preserve"> </t>
  </si>
  <si>
    <t>Motorina</t>
  </si>
  <si>
    <t>Piese auto</t>
  </si>
  <si>
    <t>Mat p/u scopuri didct</t>
  </si>
  <si>
    <t>Mat.de uz gosp</t>
  </si>
  <si>
    <t>Mat.de constructie</t>
  </si>
  <si>
    <t xml:space="preserve">Certificate,blancuri </t>
  </si>
  <si>
    <t>Mat de constr</t>
  </si>
  <si>
    <t>Alte materiale</t>
  </si>
  <si>
    <t>Mater gospod</t>
  </si>
  <si>
    <t>Mater construc</t>
  </si>
  <si>
    <t>Canalizare</t>
  </si>
  <si>
    <t>Apa</t>
  </si>
  <si>
    <t>Plan aprobat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</si>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</sst>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64" fontId="1" fillId="0" borderId="0" xfId="0" applyNumberFormat="1" applyFont="1"/>
    <xf numFmtId="2" fontId="0" fillId="0" borderId="1" xfId="0" applyNumberFormat="1" applyBorder="1"/>
    <xf numFmtId="164" fontId="0" fillId="0" borderId="1" xfId="0" applyNumberFormat="1" applyFill="1" applyBorder="1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1" xfId="0" applyNumberFormat="1" applyFill="1" applyBorder="1"/>
    <xf numFmtId="2" fontId="0" fillId="0" borderId="2" xfId="0" applyNumberFormat="1" applyFill="1" applyBorder="1"/>
    <xf numFmtId="2" fontId="0" fillId="0" borderId="1" xfId="0" applyNumberFormat="1" applyFill="1" applyBorder="1"/>
    <xf numFmtId="0" fontId="0" fillId="0" borderId="0" xfId="0" applyBorder="1"/>
    <xf numFmtId="0" fontId="0" fillId="0" borderId="0" xfId="0" applyNumberFormat="1" applyBorder="1"/>
    <xf numFmtId="9" fontId="0" fillId="0" borderId="1" xfId="0" applyNumberFormat="1" applyBorder="1" applyAlignment="1">
      <alignment horizontal="left"/>
    </xf>
    <xf numFmtId="0" fontId="1" fillId="0" borderId="0" xfId="0" applyNumberFormat="1" applyFont="1" applyFill="1" applyAlignment="1">
      <alignment horizontal="center"/>
    </xf>
    <xf numFmtId="0" fontId="0" fillId="0" borderId="0" xfId="0" applyFill="1"/>
    <xf numFmtId="2" fontId="0" fillId="0" borderId="0" xfId="0" applyNumberFormat="1" applyFill="1" applyBorder="1"/>
    <xf numFmtId="0" fontId="0" fillId="0" borderId="0" xfId="0" applyNumberFormat="1" applyFill="1" applyBorder="1"/>
    <xf numFmtId="164" fontId="0" fillId="0" borderId="1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2" borderId="0" xfId="0" applyFill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1" fontId="1" fillId="0" borderId="0" xfId="0" applyNumberFormat="1" applyFont="1"/>
    <xf numFmtId="0" fontId="2" fillId="0" borderId="1" xfId="0" applyNumberFormat="1" applyFont="1" applyFill="1" applyBorder="1"/>
    <xf numFmtId="0" fontId="1" fillId="0" borderId="0" xfId="0" applyFont="1" applyAlignment="1">
      <alignment horizontal="left"/>
    </xf>
    <xf numFmtId="0" fontId="0" fillId="0" borderId="3" xfId="0" applyBorder="1"/>
    <xf numFmtId="2" fontId="0" fillId="0" borderId="4" xfId="0" applyNumberFormat="1" applyBorder="1"/>
    <xf numFmtId="0" fontId="0" fillId="0" borderId="4" xfId="0" applyNumberFormat="1" applyBorder="1"/>
    <xf numFmtId="0" fontId="0" fillId="0" borderId="4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view="pageBreakPreview" zoomScale="130" zoomScaleSheetLayoutView="130" workbookViewId="0">
      <selection activeCell="J22" sqref="J22"/>
    </sheetView>
  </sheetViews>
  <sheetFormatPr defaultRowHeight="15" x14ac:dyDescent="0.25"/>
  <cols>
    <col min="1" max="1" width="8" customWidth="1"/>
    <col min="2" max="2" width="19.7109375" customWidth="1"/>
    <col min="3" max="3" width="12.85546875" customWidth="1"/>
    <col min="4" max="4" width="5.42578125" customWidth="1"/>
    <col min="18" max="18" width="9.85546875" customWidth="1"/>
  </cols>
  <sheetData>
    <row r="1" spans="1:19" ht="3" customHeight="1" x14ac:dyDescent="0.25"/>
    <row r="2" spans="1:19" hidden="1" x14ac:dyDescent="0.25"/>
    <row r="3" spans="1:19" x14ac:dyDescent="0.25">
      <c r="C3" s="29">
        <v>18455190</v>
      </c>
      <c r="D3" s="5"/>
      <c r="R3" s="25">
        <f>Q6+Q7</f>
        <v>13599</v>
      </c>
    </row>
    <row r="4" spans="1:19" x14ac:dyDescent="0.25">
      <c r="B4">
        <v>216</v>
      </c>
      <c r="C4" s="25">
        <f>SUM(C6:C35)</f>
        <v>18455.189999999999</v>
      </c>
      <c r="E4" s="3" t="s">
        <v>0</v>
      </c>
      <c r="F4" s="3" t="s">
        <v>1</v>
      </c>
      <c r="G4" s="3" t="s">
        <v>2</v>
      </c>
      <c r="H4" s="3" t="s">
        <v>3</v>
      </c>
      <c r="I4" s="3" t="s">
        <v>4</v>
      </c>
      <c r="J4" s="3" t="s">
        <v>5</v>
      </c>
      <c r="K4" s="3" t="s">
        <v>6</v>
      </c>
      <c r="L4" s="3" t="s">
        <v>7</v>
      </c>
      <c r="M4" s="3" t="s">
        <v>8</v>
      </c>
      <c r="N4" s="3" t="s">
        <v>9</v>
      </c>
      <c r="O4" s="3" t="s">
        <v>10</v>
      </c>
      <c r="P4" s="3" t="s">
        <v>11</v>
      </c>
    </row>
    <row r="5" spans="1:19" x14ac:dyDescent="0.25">
      <c r="C5" s="6">
        <f>C6+C7+C8+C10+C12+C13+C14+C16+C17+C18+C19+C22+C23+C24+C25+C26+C28+C29+C30+C31+C32+C33+C35+C15</f>
        <v>18455.189999999999</v>
      </c>
      <c r="D5" s="9"/>
      <c r="E5" s="6">
        <f>E6+E7+E10+E12+E13+E14+E15+E16+E17+E18+E19+E22+E23+E24+E25+E26+E28+E29+E30+E31+E32+E33+E35</f>
        <v>2021.3300000000002</v>
      </c>
      <c r="F5" s="6">
        <f t="shared" ref="F5:P5" si="0">F6+F7+F10+F12+F13+F14+F15+F16+F17+F18+F19+F22+F23+F24+F25+F26+F28+F29+F30+F31+F32+F33+F35</f>
        <v>2069.19</v>
      </c>
      <c r="G5" s="6">
        <f t="shared" si="0"/>
        <v>1708.13</v>
      </c>
      <c r="H5" s="6">
        <f t="shared" si="0"/>
        <v>1624.1200000000001</v>
      </c>
      <c r="I5" s="6">
        <f t="shared" si="0"/>
        <v>1349.63</v>
      </c>
      <c r="J5" s="6">
        <f t="shared" si="0"/>
        <v>1275.1200000000001</v>
      </c>
      <c r="K5" s="6">
        <f t="shared" si="0"/>
        <v>2779.96</v>
      </c>
      <c r="L5" s="6">
        <f t="shared" si="0"/>
        <v>394.83</v>
      </c>
      <c r="M5" s="6">
        <f t="shared" si="0"/>
        <v>468.04</v>
      </c>
      <c r="N5" s="6">
        <f t="shared" si="0"/>
        <v>1195.1200000000001</v>
      </c>
      <c r="O5" s="6">
        <f t="shared" si="0"/>
        <v>1921.65</v>
      </c>
      <c r="P5" s="6">
        <f t="shared" si="0"/>
        <v>1648.07</v>
      </c>
      <c r="Q5" s="13">
        <f>D5+E5+F5+G5+H5+I5+J5+K5+L5+M5+N5+O5+P5</f>
        <v>18455.190000000006</v>
      </c>
      <c r="R5" s="13">
        <f>Q6+Q7+Q8+Q9+Q10+Q11+Q12+Q13+Q14+Q16+Q17+Q18+Q19+Q20+Q21+Q22+Q23+Q24+Q25+Q26+Q27+Q28+Q29+Q30+Q31+Q32+Q33+Q34+Q35+Q15</f>
        <v>18455.189999999999</v>
      </c>
    </row>
    <row r="6" spans="1:19" x14ac:dyDescent="0.25">
      <c r="A6">
        <v>9117.48</v>
      </c>
      <c r="B6" s="1" t="s">
        <v>13</v>
      </c>
      <c r="C6" s="6">
        <v>10541.86</v>
      </c>
      <c r="D6" s="9"/>
      <c r="E6" s="6">
        <v>850.84</v>
      </c>
      <c r="F6" s="6">
        <v>850.84</v>
      </c>
      <c r="G6" s="6">
        <v>850.84</v>
      </c>
      <c r="H6" s="6">
        <v>850.84</v>
      </c>
      <c r="I6" s="6">
        <v>850.84</v>
      </c>
      <c r="J6" s="6">
        <v>850.84</v>
      </c>
      <c r="K6" s="6">
        <v>2132.5</v>
      </c>
      <c r="L6" s="6">
        <v>220</v>
      </c>
      <c r="M6" s="6">
        <v>200</v>
      </c>
      <c r="N6" s="6">
        <v>850.84</v>
      </c>
      <c r="O6" s="6">
        <v>1182.6400000000001</v>
      </c>
      <c r="P6" s="6">
        <v>850.84</v>
      </c>
      <c r="Q6" s="13">
        <f>D6+E6+F6+G6+H6+I6+J6+K6+L6+M6+N6+O6+P6</f>
        <v>10541.859999999999</v>
      </c>
    </row>
    <row r="7" spans="1:19" x14ac:dyDescent="0.25">
      <c r="A7">
        <v>2644.07</v>
      </c>
      <c r="B7" s="17">
        <v>0.28999999999999998</v>
      </c>
      <c r="C7" s="6">
        <v>3057.14</v>
      </c>
      <c r="D7" s="8"/>
      <c r="E7" s="6">
        <v>246.75</v>
      </c>
      <c r="F7" s="6">
        <v>246.75</v>
      </c>
      <c r="G7" s="6">
        <v>246.75</v>
      </c>
      <c r="H7" s="6">
        <v>246.75</v>
      </c>
      <c r="I7" s="6">
        <v>246.75</v>
      </c>
      <c r="J7" s="6">
        <v>246.75</v>
      </c>
      <c r="K7" s="6">
        <v>618.41999999999996</v>
      </c>
      <c r="L7" s="6">
        <v>63.8</v>
      </c>
      <c r="M7" s="6">
        <v>58</v>
      </c>
      <c r="N7" s="6">
        <v>246.75</v>
      </c>
      <c r="O7" s="6">
        <v>342.97</v>
      </c>
      <c r="P7" s="6">
        <v>246.7</v>
      </c>
      <c r="Q7" s="13">
        <f>D7+E7+F7+G7+H7+I7+J7+K7+L7+M7+N7+O7+P7</f>
        <v>3057.1400000000003</v>
      </c>
    </row>
    <row r="8" spans="1:19" x14ac:dyDescent="0.25">
      <c r="B8" s="17"/>
      <c r="C8" s="6"/>
      <c r="D8" s="8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13"/>
    </row>
    <row r="9" spans="1:19" x14ac:dyDescent="0.25">
      <c r="B9" s="1"/>
      <c r="C9" s="6"/>
      <c r="D9" s="1"/>
      <c r="E9" s="6"/>
      <c r="F9" s="6"/>
      <c r="G9" s="6"/>
      <c r="H9" s="6"/>
      <c r="I9" s="6"/>
      <c r="J9" s="6"/>
      <c r="K9" s="6" t="s">
        <v>31</v>
      </c>
      <c r="L9" s="6"/>
      <c r="M9" s="6"/>
      <c r="N9" s="6"/>
      <c r="O9" s="6"/>
      <c r="P9" s="6"/>
      <c r="Q9" s="13"/>
    </row>
    <row r="10" spans="1:19" x14ac:dyDescent="0.25">
      <c r="A10">
        <v>36</v>
      </c>
      <c r="B10" s="1" t="s">
        <v>19</v>
      </c>
      <c r="C10" s="6">
        <v>36</v>
      </c>
      <c r="D10" s="1"/>
      <c r="E10" s="6">
        <v>6</v>
      </c>
      <c r="F10" s="6"/>
      <c r="G10" s="6">
        <v>6</v>
      </c>
      <c r="H10" s="6"/>
      <c r="I10" s="6">
        <v>6</v>
      </c>
      <c r="J10" s="6"/>
      <c r="K10" s="6">
        <v>6</v>
      </c>
      <c r="L10" s="6"/>
      <c r="M10" s="6">
        <v>6</v>
      </c>
      <c r="N10" s="6"/>
      <c r="O10" s="6">
        <v>6</v>
      </c>
      <c r="P10" s="6"/>
      <c r="Q10" s="13">
        <f t="shared" ref="Q10:Q35" si="1">D10+E10+F10+G10+H10+I10+J10+K10+L10+M10+N10+O10+P10</f>
        <v>36</v>
      </c>
    </row>
    <row r="11" spans="1:19" x14ac:dyDescent="0.25">
      <c r="B11" s="1"/>
      <c r="C11" s="6"/>
      <c r="D11" s="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13">
        <f t="shared" si="1"/>
        <v>0</v>
      </c>
    </row>
    <row r="12" spans="1:19" x14ac:dyDescent="0.25">
      <c r="A12">
        <v>478</v>
      </c>
      <c r="B12" s="1" t="s">
        <v>14</v>
      </c>
      <c r="C12" s="14">
        <v>328.5</v>
      </c>
      <c r="D12" s="7"/>
      <c r="E12" s="6">
        <v>32</v>
      </c>
      <c r="F12" s="6">
        <v>40</v>
      </c>
      <c r="G12" s="6">
        <v>59</v>
      </c>
      <c r="H12" s="6">
        <v>41</v>
      </c>
      <c r="I12" s="6">
        <v>20</v>
      </c>
      <c r="J12" s="6">
        <v>7</v>
      </c>
      <c r="K12" s="6">
        <v>4.5</v>
      </c>
      <c r="L12" s="6">
        <v>2</v>
      </c>
      <c r="M12" s="6">
        <v>20</v>
      </c>
      <c r="N12" s="6">
        <v>25</v>
      </c>
      <c r="O12" s="6">
        <v>38</v>
      </c>
      <c r="P12" s="6">
        <v>40</v>
      </c>
      <c r="Q12" s="13">
        <f t="shared" si="1"/>
        <v>328.5</v>
      </c>
      <c r="S12" s="20"/>
    </row>
    <row r="13" spans="1:19" x14ac:dyDescent="0.25">
      <c r="A13">
        <v>2400</v>
      </c>
      <c r="B13" s="1" t="s">
        <v>15</v>
      </c>
      <c r="C13" s="14">
        <v>1855</v>
      </c>
      <c r="D13" s="2"/>
      <c r="E13" s="6">
        <v>450</v>
      </c>
      <c r="F13" s="6">
        <v>470</v>
      </c>
      <c r="G13" s="6">
        <v>160</v>
      </c>
      <c r="H13" s="6"/>
      <c r="I13" s="6"/>
      <c r="J13" s="6"/>
      <c r="K13" s="6"/>
      <c r="L13" s="6"/>
      <c r="M13" s="6"/>
      <c r="N13" s="6"/>
      <c r="O13" s="6">
        <v>290</v>
      </c>
      <c r="P13" s="6">
        <v>485</v>
      </c>
      <c r="Q13" s="13">
        <f>D13+E13+F13+G13+H13+I13+J13+K13+L13+M13+N13+O13+P13</f>
        <v>1855</v>
      </c>
      <c r="S13" s="15"/>
    </row>
    <row r="14" spans="1:19" x14ac:dyDescent="0.25">
      <c r="A14">
        <v>65</v>
      </c>
      <c r="B14" s="2" t="s">
        <v>43</v>
      </c>
      <c r="C14" s="14">
        <v>50</v>
      </c>
      <c r="D14" s="2"/>
      <c r="E14" s="6">
        <v>5</v>
      </c>
      <c r="F14" s="6">
        <v>5</v>
      </c>
      <c r="G14" s="6">
        <v>5</v>
      </c>
      <c r="H14" s="6">
        <v>5</v>
      </c>
      <c r="I14" s="6">
        <v>3</v>
      </c>
      <c r="J14" s="6">
        <v>3</v>
      </c>
      <c r="K14" s="6">
        <v>2</v>
      </c>
      <c r="L14" s="6">
        <v>2</v>
      </c>
      <c r="M14" s="6">
        <v>5</v>
      </c>
      <c r="N14" s="6">
        <v>5</v>
      </c>
      <c r="O14" s="6">
        <v>5</v>
      </c>
      <c r="P14" s="6">
        <v>5</v>
      </c>
      <c r="Q14" s="13">
        <f t="shared" si="1"/>
        <v>50</v>
      </c>
      <c r="S14" s="20"/>
    </row>
    <row r="15" spans="1:19" x14ac:dyDescent="0.25">
      <c r="B15" s="2" t="s">
        <v>42</v>
      </c>
      <c r="C15" s="14">
        <v>35</v>
      </c>
      <c r="D15" s="2"/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6">
        <v>2</v>
      </c>
      <c r="M15" s="6">
        <v>3</v>
      </c>
      <c r="N15" s="6">
        <v>3</v>
      </c>
      <c r="O15" s="6">
        <v>3</v>
      </c>
      <c r="P15" s="6">
        <v>3</v>
      </c>
      <c r="Q15" s="13">
        <f t="shared" si="1"/>
        <v>35</v>
      </c>
      <c r="S15" s="20"/>
    </row>
    <row r="16" spans="1:19" x14ac:dyDescent="0.25">
      <c r="A16">
        <v>33.200000000000003</v>
      </c>
      <c r="B16" s="1" t="s">
        <v>16</v>
      </c>
      <c r="C16" s="14">
        <v>30</v>
      </c>
      <c r="D16" s="2"/>
      <c r="E16" s="6">
        <v>3</v>
      </c>
      <c r="F16" s="6">
        <v>3</v>
      </c>
      <c r="G16" s="6">
        <v>3</v>
      </c>
      <c r="H16" s="6">
        <v>2</v>
      </c>
      <c r="I16" s="6">
        <v>2</v>
      </c>
      <c r="J16" s="6">
        <v>2</v>
      </c>
      <c r="K16" s="6">
        <v>2</v>
      </c>
      <c r="L16" s="6">
        <v>3</v>
      </c>
      <c r="M16" s="6">
        <v>2</v>
      </c>
      <c r="N16" s="6">
        <v>2</v>
      </c>
      <c r="O16" s="6">
        <v>3</v>
      </c>
      <c r="P16" s="6">
        <v>3</v>
      </c>
      <c r="Q16" s="13">
        <f t="shared" si="1"/>
        <v>30</v>
      </c>
    </row>
    <row r="17" spans="1:17" x14ac:dyDescent="0.25">
      <c r="A17">
        <v>962.12</v>
      </c>
      <c r="B17" s="2" t="s">
        <v>30</v>
      </c>
      <c r="C17" s="14">
        <v>1200</v>
      </c>
      <c r="D17" s="2"/>
      <c r="E17" s="6">
        <v>400</v>
      </c>
      <c r="F17" s="6">
        <v>300</v>
      </c>
      <c r="G17" s="6">
        <v>300</v>
      </c>
      <c r="H17" s="6">
        <v>200</v>
      </c>
      <c r="I17" s="6"/>
      <c r="J17" s="6"/>
      <c r="K17" s="6"/>
      <c r="L17" s="6"/>
      <c r="M17" s="6"/>
      <c r="N17" s="6"/>
      <c r="O17" s="6"/>
      <c r="P17" s="6"/>
      <c r="Q17" s="13">
        <f t="shared" si="1"/>
        <v>1200</v>
      </c>
    </row>
    <row r="18" spans="1:17" x14ac:dyDescent="0.25">
      <c r="A18">
        <v>64.3</v>
      </c>
      <c r="B18" s="1" t="s">
        <v>28</v>
      </c>
      <c r="C18" s="14">
        <v>96.2</v>
      </c>
      <c r="D18" s="2"/>
      <c r="E18" s="6">
        <v>8.1999999999999993</v>
      </c>
      <c r="F18" s="6">
        <v>8</v>
      </c>
      <c r="G18" s="6">
        <v>8</v>
      </c>
      <c r="H18" s="6">
        <v>8</v>
      </c>
      <c r="I18" s="6">
        <v>8</v>
      </c>
      <c r="J18" s="6">
        <v>8</v>
      </c>
      <c r="K18" s="6">
        <v>8</v>
      </c>
      <c r="L18" s="6">
        <v>8</v>
      </c>
      <c r="M18" s="6">
        <v>8</v>
      </c>
      <c r="N18" s="6">
        <v>8</v>
      </c>
      <c r="O18" s="6">
        <v>8</v>
      </c>
      <c r="P18" s="6">
        <v>8</v>
      </c>
      <c r="Q18" s="13">
        <f t="shared" si="1"/>
        <v>96.2</v>
      </c>
    </row>
    <row r="19" spans="1:17" x14ac:dyDescent="0.25">
      <c r="A19">
        <v>15</v>
      </c>
      <c r="B19" s="1" t="s">
        <v>29</v>
      </c>
      <c r="C19" s="14">
        <v>9</v>
      </c>
      <c r="D19" s="2"/>
      <c r="E19" s="6"/>
      <c r="F19" s="6"/>
      <c r="G19" s="6"/>
      <c r="H19" s="6">
        <v>5</v>
      </c>
      <c r="I19" s="6"/>
      <c r="J19" s="6"/>
      <c r="K19" s="6"/>
      <c r="L19" s="6"/>
      <c r="M19" s="6">
        <v>4</v>
      </c>
      <c r="N19" s="6"/>
      <c r="O19" s="6"/>
      <c r="P19" s="6"/>
      <c r="Q19" s="13">
        <f t="shared" si="1"/>
        <v>9</v>
      </c>
    </row>
    <row r="20" spans="1:17" x14ac:dyDescent="0.25">
      <c r="B20" s="1"/>
      <c r="C20" s="14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13">
        <f t="shared" si="1"/>
        <v>0</v>
      </c>
    </row>
    <row r="21" spans="1:17" x14ac:dyDescent="0.25">
      <c r="B21" s="1"/>
      <c r="C21" s="6"/>
      <c r="D21" s="1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13">
        <f t="shared" si="1"/>
        <v>0</v>
      </c>
    </row>
    <row r="22" spans="1:17" x14ac:dyDescent="0.25">
      <c r="A22">
        <v>60</v>
      </c>
      <c r="B22" s="2" t="s">
        <v>25</v>
      </c>
      <c r="C22" s="6">
        <v>50</v>
      </c>
      <c r="D22" s="1"/>
      <c r="E22" s="6"/>
      <c r="F22" s="6">
        <v>20</v>
      </c>
      <c r="G22" s="6">
        <v>10</v>
      </c>
      <c r="H22" s="6">
        <v>5</v>
      </c>
      <c r="I22" s="6"/>
      <c r="J22" s="6"/>
      <c r="K22" s="6"/>
      <c r="L22" s="6"/>
      <c r="M22" s="6">
        <v>15</v>
      </c>
      <c r="N22" s="6"/>
      <c r="O22" s="6"/>
      <c r="P22" s="6"/>
      <c r="Q22" s="13">
        <f t="shared" si="1"/>
        <v>50</v>
      </c>
    </row>
    <row r="23" spans="1:17" x14ac:dyDescent="0.25">
      <c r="A23">
        <v>10</v>
      </c>
      <c r="B23" s="2" t="s">
        <v>26</v>
      </c>
      <c r="C23" s="6">
        <v>25</v>
      </c>
      <c r="D23" s="1"/>
      <c r="E23" s="6">
        <v>12</v>
      </c>
      <c r="F23" s="6">
        <v>3</v>
      </c>
      <c r="G23" s="6">
        <v>1.5</v>
      </c>
      <c r="H23" s="6">
        <v>1</v>
      </c>
      <c r="I23" s="6">
        <v>1</v>
      </c>
      <c r="J23" s="6">
        <v>1</v>
      </c>
      <c r="K23" s="6"/>
      <c r="L23" s="6">
        <v>0.5</v>
      </c>
      <c r="M23" s="6">
        <v>1</v>
      </c>
      <c r="N23" s="6">
        <v>1</v>
      </c>
      <c r="O23" s="6">
        <v>1</v>
      </c>
      <c r="P23" s="6">
        <v>2</v>
      </c>
      <c r="Q23" s="13">
        <f t="shared" si="1"/>
        <v>25</v>
      </c>
    </row>
    <row r="24" spans="1:17" x14ac:dyDescent="0.25">
      <c r="A24">
        <v>26.63</v>
      </c>
      <c r="B24" s="2" t="s">
        <v>17</v>
      </c>
      <c r="C24" s="14">
        <v>30.42</v>
      </c>
      <c r="D24" s="2"/>
      <c r="E24" s="6">
        <v>2.54</v>
      </c>
      <c r="F24" s="6">
        <v>2.5299999999999998</v>
      </c>
      <c r="G24" s="6">
        <v>2.54</v>
      </c>
      <c r="H24" s="6">
        <v>2.5299999999999998</v>
      </c>
      <c r="I24" s="6">
        <v>2.54</v>
      </c>
      <c r="J24" s="6">
        <v>2.5299999999999998</v>
      </c>
      <c r="K24" s="6">
        <v>2.54</v>
      </c>
      <c r="L24" s="6">
        <v>2.5299999999999998</v>
      </c>
      <c r="M24" s="6">
        <v>2.54</v>
      </c>
      <c r="N24" s="6">
        <v>2.5299999999999998</v>
      </c>
      <c r="O24" s="6">
        <v>2.54</v>
      </c>
      <c r="P24" s="6">
        <v>2.5299999999999998</v>
      </c>
      <c r="Q24" s="13">
        <f t="shared" si="1"/>
        <v>30.42</v>
      </c>
    </row>
    <row r="25" spans="1:17" x14ac:dyDescent="0.25">
      <c r="A25">
        <v>12</v>
      </c>
      <c r="B25" s="2" t="s">
        <v>27</v>
      </c>
      <c r="C25" s="6">
        <v>12.5</v>
      </c>
      <c r="D25" s="1"/>
      <c r="E25" s="6"/>
      <c r="F25" s="6"/>
      <c r="G25" s="6"/>
      <c r="H25" s="6"/>
      <c r="I25" s="6"/>
      <c r="J25" s="6"/>
      <c r="K25" s="6"/>
      <c r="L25" s="6"/>
      <c r="M25" s="6"/>
      <c r="N25" s="6"/>
      <c r="O25" s="6">
        <v>12.5</v>
      </c>
      <c r="P25" s="6"/>
      <c r="Q25" s="13">
        <f t="shared" si="1"/>
        <v>12.5</v>
      </c>
    </row>
    <row r="26" spans="1:17" x14ac:dyDescent="0.25">
      <c r="A26">
        <v>130.1</v>
      </c>
      <c r="B26" s="2" t="s">
        <v>18</v>
      </c>
      <c r="C26" s="6">
        <v>190.57</v>
      </c>
      <c r="D26" s="1"/>
      <c r="E26" s="6"/>
      <c r="F26" s="6">
        <v>60.57</v>
      </c>
      <c r="G26" s="6">
        <v>30</v>
      </c>
      <c r="H26" s="6"/>
      <c r="I26" s="6"/>
      <c r="J26" s="6"/>
      <c r="K26" s="6"/>
      <c r="L26" s="6"/>
      <c r="M26" s="6">
        <v>50</v>
      </c>
      <c r="N26" s="6">
        <v>50</v>
      </c>
      <c r="O26" s="6"/>
      <c r="P26" s="6"/>
      <c r="Q26" s="13">
        <f t="shared" si="1"/>
        <v>190.57</v>
      </c>
    </row>
    <row r="27" spans="1:17" x14ac:dyDescent="0.25">
      <c r="B27" s="1"/>
      <c r="C27" s="6"/>
      <c r="D27" s="1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13">
        <f t="shared" si="1"/>
        <v>0</v>
      </c>
    </row>
    <row r="28" spans="1:17" x14ac:dyDescent="0.25">
      <c r="A28">
        <v>18</v>
      </c>
      <c r="B28" s="1" t="s">
        <v>32</v>
      </c>
      <c r="C28" s="6">
        <v>18</v>
      </c>
      <c r="D28" s="1"/>
      <c r="E28" s="6">
        <v>2</v>
      </c>
      <c r="F28" s="6">
        <v>1.5</v>
      </c>
      <c r="G28" s="6">
        <v>2.5</v>
      </c>
      <c r="H28" s="6">
        <v>1</v>
      </c>
      <c r="I28" s="6">
        <v>1.5</v>
      </c>
      <c r="J28" s="6">
        <v>1</v>
      </c>
      <c r="K28" s="6">
        <v>1</v>
      </c>
      <c r="L28" s="6">
        <v>1</v>
      </c>
      <c r="M28" s="6">
        <v>1.5</v>
      </c>
      <c r="N28" s="6">
        <v>1</v>
      </c>
      <c r="O28" s="6">
        <v>2</v>
      </c>
      <c r="P28" s="6">
        <v>2</v>
      </c>
      <c r="Q28" s="13">
        <f t="shared" si="1"/>
        <v>18</v>
      </c>
    </row>
    <row r="29" spans="1:17" x14ac:dyDescent="0.25">
      <c r="A29">
        <v>15</v>
      </c>
      <c r="B29" s="1" t="s">
        <v>33</v>
      </c>
      <c r="C29" s="6">
        <v>20</v>
      </c>
      <c r="D29" s="1"/>
      <c r="E29" s="6"/>
      <c r="F29" s="6"/>
      <c r="G29" s="6"/>
      <c r="H29" s="6">
        <v>20</v>
      </c>
      <c r="I29" s="6"/>
      <c r="J29" s="6"/>
      <c r="K29" s="6"/>
      <c r="L29" s="6"/>
      <c r="M29" s="6"/>
      <c r="N29" s="6"/>
      <c r="O29" s="6"/>
      <c r="P29" s="6"/>
      <c r="Q29" s="13">
        <f t="shared" si="1"/>
        <v>20</v>
      </c>
    </row>
    <row r="30" spans="1:17" x14ac:dyDescent="0.25">
      <c r="A30">
        <v>5</v>
      </c>
      <c r="B30" s="1" t="s">
        <v>22</v>
      </c>
      <c r="C30" s="6">
        <v>10</v>
      </c>
      <c r="D30" s="1"/>
      <c r="E30" s="6"/>
      <c r="F30" s="6">
        <v>5</v>
      </c>
      <c r="G30" s="6"/>
      <c r="H30" s="6">
        <v>3</v>
      </c>
      <c r="I30" s="6"/>
      <c r="J30" s="6"/>
      <c r="K30" s="6"/>
      <c r="L30" s="6"/>
      <c r="M30" s="6">
        <v>2</v>
      </c>
      <c r="N30" s="6"/>
      <c r="O30" s="6"/>
      <c r="P30" s="6"/>
      <c r="Q30" s="13">
        <f t="shared" si="1"/>
        <v>10</v>
      </c>
    </row>
    <row r="31" spans="1:17" x14ac:dyDescent="0.25">
      <c r="A31">
        <v>150</v>
      </c>
      <c r="B31" s="2" t="s">
        <v>34</v>
      </c>
      <c r="C31" s="6">
        <v>700</v>
      </c>
      <c r="D31" s="1"/>
      <c r="E31" s="6"/>
      <c r="F31" s="6">
        <v>50</v>
      </c>
      <c r="G31" s="6">
        <v>20</v>
      </c>
      <c r="H31" s="6">
        <v>150</v>
      </c>
      <c r="I31" s="6">
        <v>150</v>
      </c>
      <c r="J31" s="6">
        <v>150</v>
      </c>
      <c r="K31" s="6"/>
      <c r="L31" s="6">
        <v>90</v>
      </c>
      <c r="M31" s="6">
        <v>90</v>
      </c>
      <c r="N31" s="6"/>
      <c r="O31" s="6"/>
      <c r="P31" s="6"/>
      <c r="Q31" s="13">
        <f t="shared" si="1"/>
        <v>700</v>
      </c>
    </row>
    <row r="32" spans="1:17" x14ac:dyDescent="0.25">
      <c r="A32">
        <v>65</v>
      </c>
      <c r="B32" s="1" t="s">
        <v>35</v>
      </c>
      <c r="C32" s="14">
        <v>50</v>
      </c>
      <c r="D32" s="1"/>
      <c r="E32" s="6"/>
      <c r="F32" s="6"/>
      <c r="G32" s="6"/>
      <c r="H32" s="6">
        <v>30</v>
      </c>
      <c r="I32" s="6"/>
      <c r="J32" s="6"/>
      <c r="K32" s="6"/>
      <c r="L32" s="6"/>
      <c r="M32" s="6"/>
      <c r="N32" s="6"/>
      <c r="O32" s="6">
        <v>20</v>
      </c>
      <c r="P32" s="6"/>
      <c r="Q32" s="13">
        <f t="shared" si="1"/>
        <v>50</v>
      </c>
    </row>
    <row r="33" spans="1:17" x14ac:dyDescent="0.25">
      <c r="A33">
        <v>100</v>
      </c>
      <c r="B33" s="2" t="s">
        <v>36</v>
      </c>
      <c r="C33" s="6">
        <v>100</v>
      </c>
      <c r="D33" s="1"/>
      <c r="E33" s="6"/>
      <c r="F33" s="6"/>
      <c r="G33" s="6"/>
      <c r="H33" s="6">
        <v>50</v>
      </c>
      <c r="I33" s="6">
        <v>50</v>
      </c>
      <c r="J33" s="6"/>
      <c r="K33" s="6"/>
      <c r="L33" s="6"/>
      <c r="M33" s="6"/>
      <c r="N33" s="6"/>
      <c r="O33" s="6"/>
      <c r="P33" s="6"/>
      <c r="Q33" s="13">
        <f t="shared" si="1"/>
        <v>100</v>
      </c>
    </row>
    <row r="34" spans="1:17" x14ac:dyDescent="0.25">
      <c r="B34" s="1"/>
      <c r="C34" s="6"/>
      <c r="D34" s="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13">
        <f t="shared" si="1"/>
        <v>0</v>
      </c>
    </row>
    <row r="35" spans="1:17" x14ac:dyDescent="0.25">
      <c r="A35">
        <v>10</v>
      </c>
      <c r="B35" s="1" t="s">
        <v>37</v>
      </c>
      <c r="C35" s="14">
        <v>10</v>
      </c>
      <c r="D35" s="1"/>
      <c r="E35" s="6"/>
      <c r="F35" s="6"/>
      <c r="G35" s="6"/>
      <c r="H35" s="6"/>
      <c r="I35" s="6">
        <v>5</v>
      </c>
      <c r="J35" s="6"/>
      <c r="K35" s="6"/>
      <c r="L35" s="6"/>
      <c r="M35" s="6"/>
      <c r="N35" s="6"/>
      <c r="O35" s="6">
        <v>5</v>
      </c>
      <c r="P35" s="6"/>
      <c r="Q35" s="13">
        <f t="shared" si="1"/>
        <v>10</v>
      </c>
    </row>
    <row r="36" spans="1:17" x14ac:dyDescent="0.25">
      <c r="B36" s="1"/>
      <c r="C36" s="6"/>
      <c r="D36" s="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B37" s="1"/>
      <c r="C37" s="6"/>
      <c r="D37" s="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B38" s="1"/>
      <c r="C38" s="6"/>
      <c r="D38" s="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B39" s="1"/>
      <c r="C39" s="6"/>
      <c r="D39" s="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B40" s="1"/>
      <c r="C40" s="6"/>
      <c r="D40" s="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B41" s="1"/>
      <c r="C41" s="6"/>
      <c r="D41" s="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B42" s="1"/>
      <c r="C42" s="1"/>
      <c r="D42" s="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ht="9.6" customHeight="1" x14ac:dyDescent="0.25"/>
    <row r="44" spans="1:17" hidden="1" x14ac:dyDescent="0.25"/>
  </sheetData>
  <pageMargins left="0" right="0" top="0.31496062992125984" bottom="0.23622047244094491" header="0.31496062992125984" footer="0.31496062992125984"/>
  <pageSetup paperSize="9" scale="81" orientation="landscape" horizontalDpi="300" verticalDpi="300" r:id="rId1"/>
  <colBreaks count="1" manualBreakCount="1">
    <brk id="19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6"/>
  <sheetViews>
    <sheetView view="pageBreakPreview" zoomScale="124" zoomScaleSheetLayoutView="124" workbookViewId="0">
      <selection activeCell="C4" sqref="C4"/>
    </sheetView>
  </sheetViews>
  <sheetFormatPr defaultRowHeight="15" x14ac:dyDescent="0.25"/>
  <cols>
    <col min="1" max="1" width="3.85546875" customWidth="1"/>
  </cols>
  <sheetData>
    <row r="4" spans="2:16" x14ac:dyDescent="0.25">
      <c r="B4" t="s">
        <v>12</v>
      </c>
      <c r="C4">
        <v>2979300</v>
      </c>
      <c r="D4" s="3" t="s">
        <v>0</v>
      </c>
      <c r="E4" s="3" t="s">
        <v>1</v>
      </c>
      <c r="F4" s="3" t="s">
        <v>2</v>
      </c>
      <c r="G4" s="3" t="s">
        <v>3</v>
      </c>
      <c r="H4" s="3" t="s">
        <v>4</v>
      </c>
      <c r="I4" s="3" t="s">
        <v>5</v>
      </c>
      <c r="J4" s="3" t="s">
        <v>6</v>
      </c>
      <c r="K4" s="3" t="s">
        <v>7</v>
      </c>
      <c r="L4" s="3" t="s">
        <v>8</v>
      </c>
      <c r="M4" s="3" t="s">
        <v>9</v>
      </c>
      <c r="N4" s="3" t="s">
        <v>10</v>
      </c>
      <c r="O4" s="3" t="s">
        <v>11</v>
      </c>
      <c r="P4" s="3"/>
    </row>
    <row r="5" spans="2:16" x14ac:dyDescent="0.25">
      <c r="B5" s="15"/>
      <c r="C5" s="27">
        <f>D5+E5+F5+G5+H5+I5+L5+M5+N5+O5</f>
        <v>2979.3</v>
      </c>
      <c r="D5" s="28">
        <f t="shared" ref="D5:P5" si="0">D6</f>
        <v>316</v>
      </c>
      <c r="E5" s="3">
        <f t="shared" si="0"/>
        <v>316</v>
      </c>
      <c r="F5" s="3">
        <f t="shared" si="0"/>
        <v>316</v>
      </c>
      <c r="G5" s="3">
        <f t="shared" si="0"/>
        <v>316</v>
      </c>
      <c r="H5" s="3">
        <f t="shared" si="0"/>
        <v>316</v>
      </c>
      <c r="I5" s="3">
        <f t="shared" si="0"/>
        <v>316</v>
      </c>
      <c r="J5" s="3">
        <f t="shared" si="0"/>
        <v>0</v>
      </c>
      <c r="K5" s="3">
        <f t="shared" si="0"/>
        <v>0</v>
      </c>
      <c r="L5" s="3">
        <f t="shared" si="0"/>
        <v>326.8</v>
      </c>
      <c r="M5" s="3">
        <f t="shared" si="0"/>
        <v>326.8</v>
      </c>
      <c r="N5" s="3">
        <f t="shared" si="0"/>
        <v>326.7</v>
      </c>
      <c r="O5" s="3">
        <f t="shared" si="0"/>
        <v>103</v>
      </c>
      <c r="P5" s="23">
        <f t="shared" si="0"/>
        <v>0</v>
      </c>
    </row>
    <row r="6" spans="2:16" x14ac:dyDescent="0.25">
      <c r="B6" s="1" t="s">
        <v>24</v>
      </c>
      <c r="C6" s="22">
        <f>D6+E6+F6+G6+H6+I6+L6+M6+N6+O6</f>
        <v>2979.3</v>
      </c>
      <c r="D6" s="4">
        <v>316</v>
      </c>
      <c r="E6" s="4">
        <v>316</v>
      </c>
      <c r="F6" s="4">
        <v>316</v>
      </c>
      <c r="G6" s="4">
        <v>316</v>
      </c>
      <c r="H6" s="4">
        <v>316</v>
      </c>
      <c r="I6" s="4">
        <v>316</v>
      </c>
      <c r="J6" s="4"/>
      <c r="K6" s="4"/>
      <c r="L6" s="4">
        <v>326.8</v>
      </c>
      <c r="M6" s="4">
        <v>326.8</v>
      </c>
      <c r="N6" s="4">
        <v>326.7</v>
      </c>
      <c r="O6" s="4">
        <v>103</v>
      </c>
      <c r="P6" s="24"/>
    </row>
  </sheetData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S19"/>
  <sheetViews>
    <sheetView view="pageBreakPreview" zoomScale="130" zoomScaleSheetLayoutView="130" workbookViewId="0">
      <selection activeCell="C4" sqref="C4"/>
    </sheetView>
  </sheetViews>
  <sheetFormatPr defaultRowHeight="15" x14ac:dyDescent="0.25"/>
  <cols>
    <col min="1" max="1" width="8.85546875" customWidth="1"/>
    <col min="2" max="2" width="15.5703125" customWidth="1"/>
  </cols>
  <sheetData>
    <row r="3" spans="2:19" x14ac:dyDescent="0.25">
      <c r="R3" s="26">
        <v>612300</v>
      </c>
    </row>
    <row r="4" spans="2:19" x14ac:dyDescent="0.25">
      <c r="B4">
        <v>448</v>
      </c>
      <c r="C4">
        <v>1794700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</row>
    <row r="5" spans="2:19" x14ac:dyDescent="0.25">
      <c r="C5" s="10">
        <f>C6+C7+C10+C11+C12+C13+C14+C15+C16+C17</f>
        <v>1794.7</v>
      </c>
      <c r="D5" s="10"/>
      <c r="E5" s="10"/>
      <c r="F5" s="10">
        <f>F6+F7+F8+F10+F12+F13+F14+F15+F16+F17+F9+F11</f>
        <v>179.67000000000002</v>
      </c>
      <c r="G5" s="10">
        <f t="shared" ref="G5:Q5" si="0">G6+G7+G8+G10+G12+G13+G14+G15+G16+G17+G9+G11</f>
        <v>254.32999999999998</v>
      </c>
      <c r="H5" s="10">
        <f t="shared" si="0"/>
        <v>187.07999999999998</v>
      </c>
      <c r="I5" s="10">
        <f t="shared" si="0"/>
        <v>166.07</v>
      </c>
      <c r="J5" s="10">
        <f t="shared" si="0"/>
        <v>90.27000000000001</v>
      </c>
      <c r="K5" s="10">
        <f t="shared" si="0"/>
        <v>52.57</v>
      </c>
      <c r="L5" s="10">
        <f t="shared" si="0"/>
        <v>52.57</v>
      </c>
      <c r="M5" s="10">
        <f t="shared" si="0"/>
        <v>23.23</v>
      </c>
      <c r="N5" s="10">
        <f t="shared" si="0"/>
        <v>268.17</v>
      </c>
      <c r="O5" s="10">
        <f t="shared" si="0"/>
        <v>288.69</v>
      </c>
      <c r="P5" s="10">
        <f t="shared" si="0"/>
        <v>179.4</v>
      </c>
      <c r="Q5" s="10">
        <f t="shared" si="0"/>
        <v>52.65</v>
      </c>
      <c r="R5" s="10">
        <f>F5+G5+H5+J5+K5+I5+L5+M5+N5+O5+P5+Q5</f>
        <v>1794.7000000000003</v>
      </c>
      <c r="S5" s="10">
        <f>R6+R7+R8+R9+R10+R11+R12+R13+R14+R15+R16+R17</f>
        <v>1794.6999999999998</v>
      </c>
    </row>
    <row r="6" spans="2:19" x14ac:dyDescent="0.25">
      <c r="B6" s="1" t="s">
        <v>13</v>
      </c>
      <c r="C6" s="11">
        <v>474.55</v>
      </c>
      <c r="D6" s="11"/>
      <c r="E6" s="1"/>
      <c r="F6" s="11">
        <v>42.45</v>
      </c>
      <c r="G6" s="11">
        <v>40.75</v>
      </c>
      <c r="H6" s="11">
        <v>40.75</v>
      </c>
      <c r="I6" s="11">
        <v>40.75</v>
      </c>
      <c r="J6" s="11">
        <v>40.75</v>
      </c>
      <c r="K6" s="11">
        <v>40.75</v>
      </c>
      <c r="L6" s="11">
        <v>40.75</v>
      </c>
      <c r="M6" s="11">
        <v>18</v>
      </c>
      <c r="N6" s="11">
        <v>40.75</v>
      </c>
      <c r="O6" s="11">
        <v>40.75</v>
      </c>
      <c r="P6" s="11">
        <v>47.35</v>
      </c>
      <c r="Q6" s="11">
        <v>40.75</v>
      </c>
      <c r="R6" s="10">
        <f>F6+Q6+H6+J6+K6+I6+L6+M6+N6+O6+P6+G6</f>
        <v>474.55</v>
      </c>
    </row>
    <row r="7" spans="2:19" x14ac:dyDescent="0.25">
      <c r="B7" s="17">
        <v>0.28999999999999998</v>
      </c>
      <c r="C7" s="11">
        <v>137.75</v>
      </c>
      <c r="D7" s="11"/>
      <c r="E7" s="1"/>
      <c r="F7" s="11">
        <v>12.32</v>
      </c>
      <c r="G7" s="11">
        <v>11.82</v>
      </c>
      <c r="H7" s="11">
        <v>11.82</v>
      </c>
      <c r="I7" s="11">
        <v>11.82</v>
      </c>
      <c r="J7" s="11">
        <v>11.82</v>
      </c>
      <c r="K7" s="11">
        <v>11.82</v>
      </c>
      <c r="L7" s="11">
        <v>11.82</v>
      </c>
      <c r="M7" s="11">
        <v>5.23</v>
      </c>
      <c r="N7" s="11">
        <v>11.82</v>
      </c>
      <c r="O7" s="11">
        <v>11.81</v>
      </c>
      <c r="P7" s="11">
        <v>13.75</v>
      </c>
      <c r="Q7" s="11">
        <v>11.9</v>
      </c>
      <c r="R7" s="10">
        <f>F7+Q7+H7+J7+K7+I7+L7+M7+N7+O7+P7+G7</f>
        <v>137.75</v>
      </c>
    </row>
    <row r="8" spans="2:19" x14ac:dyDescent="0.25">
      <c r="B8" s="17"/>
      <c r="C8" s="11"/>
      <c r="D8" s="11"/>
      <c r="E8" s="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</row>
    <row r="9" spans="2:19" x14ac:dyDescent="0.25">
      <c r="B9" s="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>
        <f t="shared" ref="R9:R17" si="1">F9+G9+H9+J9+K9+I9+L9+M9+N9+O9+P9+Q9</f>
        <v>0</v>
      </c>
    </row>
    <row r="10" spans="2:19" x14ac:dyDescent="0.25">
      <c r="B10" s="1" t="s">
        <v>19</v>
      </c>
      <c r="C10" s="11">
        <v>0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0">
        <f t="shared" si="1"/>
        <v>0</v>
      </c>
    </row>
    <row r="11" spans="2:19" x14ac:dyDescent="0.25">
      <c r="B11" s="1" t="s">
        <v>30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f t="shared" si="1"/>
        <v>0</v>
      </c>
    </row>
    <row r="12" spans="2:19" x14ac:dyDescent="0.25">
      <c r="B12" s="1" t="s">
        <v>21</v>
      </c>
      <c r="C12" s="12">
        <v>1182.4000000000001</v>
      </c>
      <c r="D12" s="12"/>
      <c r="E12" s="12"/>
      <c r="F12" s="11">
        <v>124.9</v>
      </c>
      <c r="G12" s="11">
        <v>201.76</v>
      </c>
      <c r="H12" s="11">
        <v>134.51</v>
      </c>
      <c r="I12" s="11">
        <v>113.5</v>
      </c>
      <c r="J12" s="11">
        <v>37.700000000000003</v>
      </c>
      <c r="K12" s="11"/>
      <c r="L12" s="11"/>
      <c r="M12" s="11"/>
      <c r="N12" s="11">
        <v>215.6</v>
      </c>
      <c r="O12" s="11">
        <v>236.13</v>
      </c>
      <c r="P12" s="11">
        <v>118.3</v>
      </c>
      <c r="Q12" s="11">
        <v>0</v>
      </c>
      <c r="R12" s="10">
        <f t="shared" si="1"/>
        <v>1182.3999999999999</v>
      </c>
      <c r="S12" s="21"/>
    </row>
    <row r="13" spans="2:19" x14ac:dyDescent="0.25">
      <c r="B13" s="1" t="s">
        <v>22</v>
      </c>
      <c r="C13" s="12"/>
      <c r="D13" s="12"/>
      <c r="E13" s="12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0">
        <f t="shared" si="1"/>
        <v>0</v>
      </c>
    </row>
    <row r="14" spans="2:19" x14ac:dyDescent="0.25">
      <c r="B14" s="1" t="s">
        <v>23</v>
      </c>
      <c r="C14" s="12"/>
      <c r="D14" s="12"/>
      <c r="E14" s="12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0">
        <f t="shared" si="1"/>
        <v>0</v>
      </c>
    </row>
    <row r="15" spans="2:19" x14ac:dyDescent="0.25">
      <c r="B15" s="1" t="s">
        <v>38</v>
      </c>
      <c r="C15" s="12"/>
      <c r="D15" s="12"/>
      <c r="E15" s="12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0">
        <f t="shared" si="1"/>
        <v>0</v>
      </c>
    </row>
    <row r="16" spans="2:19" x14ac:dyDescent="0.25">
      <c r="B16" s="1" t="s">
        <v>39</v>
      </c>
      <c r="C16" s="12"/>
      <c r="D16" s="12"/>
      <c r="E16" s="12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0">
        <f t="shared" si="1"/>
        <v>0</v>
      </c>
    </row>
    <row r="17" spans="2:19" x14ac:dyDescent="0.25">
      <c r="B17" s="1" t="s">
        <v>20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0">
        <f t="shared" si="1"/>
        <v>0</v>
      </c>
    </row>
    <row r="18" spans="2:19" x14ac:dyDescent="0.25">
      <c r="B18" s="2"/>
      <c r="C18" s="11"/>
      <c r="D18" s="11"/>
      <c r="E18" s="11"/>
      <c r="F18" s="11"/>
      <c r="G18" s="11"/>
      <c r="H18" s="11"/>
      <c r="I18" s="11"/>
      <c r="J18" s="11"/>
      <c r="K18" s="12"/>
      <c r="L18" s="12"/>
      <c r="M18" s="11"/>
      <c r="N18" s="11"/>
      <c r="O18" s="11"/>
      <c r="P18" s="11"/>
      <c r="Q18" s="11"/>
      <c r="R18" s="11"/>
    </row>
    <row r="19" spans="2:19" x14ac:dyDescent="0.25">
      <c r="Q19" s="15"/>
      <c r="R19" s="16"/>
      <c r="S19" s="15"/>
    </row>
  </sheetData>
  <pageMargins left="0.31" right="0.2" top="0.26" bottom="0.74803149606299213" header="0.31496062992125984" footer="0.31496062992125984"/>
  <pageSetup paperSize="9" scale="7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1"/>
  <sheetViews>
    <sheetView view="pageBreakPreview" zoomScale="130" zoomScaleSheetLayoutView="130" workbookViewId="0">
      <selection activeCell="C4" sqref="C4"/>
    </sheetView>
  </sheetViews>
  <sheetFormatPr defaultRowHeight="15" x14ac:dyDescent="0.25"/>
  <cols>
    <col min="1" max="1" width="8.85546875" customWidth="1"/>
    <col min="2" max="2" width="14.42578125" customWidth="1"/>
  </cols>
  <sheetData>
    <row r="2" spans="1:19" x14ac:dyDescent="0.25">
      <c r="R2">
        <f>R6+R7</f>
        <v>1089.52</v>
      </c>
    </row>
    <row r="4" spans="1:19" x14ac:dyDescent="0.25">
      <c r="B4">
        <v>204</v>
      </c>
      <c r="C4">
        <v>1881400</v>
      </c>
      <c r="F4" s="3" t="s">
        <v>0</v>
      </c>
      <c r="G4" s="3" t="s">
        <v>1</v>
      </c>
      <c r="H4" s="3" t="s">
        <v>2</v>
      </c>
      <c r="I4" s="3" t="s">
        <v>3</v>
      </c>
      <c r="J4" s="3" t="s">
        <v>4</v>
      </c>
      <c r="K4" s="3" t="s">
        <v>5</v>
      </c>
      <c r="L4" s="3" t="s">
        <v>6</v>
      </c>
      <c r="M4" s="3" t="s">
        <v>7</v>
      </c>
      <c r="N4" s="3" t="s">
        <v>8</v>
      </c>
      <c r="O4" s="3" t="s">
        <v>9</v>
      </c>
      <c r="P4" s="3" t="s">
        <v>10</v>
      </c>
      <c r="Q4" s="3" t="s">
        <v>11</v>
      </c>
    </row>
    <row r="5" spans="1:19" x14ac:dyDescent="0.25">
      <c r="C5" s="10">
        <f>C6+C7+C10+C12+C13+C14+C16+C17+C19+C20+C18+C15</f>
        <v>1881.3999999999999</v>
      </c>
      <c r="D5" s="10"/>
      <c r="E5" s="10"/>
      <c r="F5" s="10">
        <f>F6+F7+F8+F10+F12+F13+F14+F16+F17+F19+F15</f>
        <v>309.92</v>
      </c>
      <c r="G5" s="10">
        <f>G6+G7+G8+G10+G12+G13+G14+G16+G17+G19+G20+G18+G15</f>
        <v>272.47999999999996</v>
      </c>
      <c r="H5" s="10">
        <f>H6+H7+H8+H10+H12+H13+H14+H16+H17+H19+H15</f>
        <v>201.39999999999998</v>
      </c>
      <c r="I5" s="10">
        <f>I6+I7+I8+I10+I12+I13+I14+I16+I17+I19+I15</f>
        <v>101.50000000000001</v>
      </c>
      <c r="J5" s="10">
        <f>J6+J7+J8+J10+J12+J13+J14+J16+J17+J19+J18+J15</f>
        <v>99.000000000000014</v>
      </c>
      <c r="K5" s="10">
        <f t="shared" ref="K5:Q5" si="0">K6+K7+K8+K10+K12+K13+K14+K16+K17+K19+K15</f>
        <v>94.300000000000011</v>
      </c>
      <c r="L5" s="10">
        <f t="shared" si="0"/>
        <v>92.200000000000017</v>
      </c>
      <c r="M5" s="10">
        <f t="shared" si="0"/>
        <v>91.640000000000015</v>
      </c>
      <c r="N5" s="10">
        <f t="shared" si="0"/>
        <v>102.60000000000002</v>
      </c>
      <c r="O5" s="10">
        <f t="shared" si="0"/>
        <v>108.90000000000002</v>
      </c>
      <c r="P5" s="10">
        <f t="shared" si="0"/>
        <v>223.95999999999998</v>
      </c>
      <c r="Q5" s="10">
        <f t="shared" si="0"/>
        <v>183.49999999999997</v>
      </c>
      <c r="R5" s="10">
        <f>F5+G5+H5+J5+K5+I5+L5+M5+N5+O5+P5+Q5</f>
        <v>1881.4</v>
      </c>
      <c r="S5" s="10">
        <f>R6+R7+R8+R9+R10+R11+R12+R13+R14+R16+R17+R19+R20+R18+R15</f>
        <v>1881.3999999999999</v>
      </c>
    </row>
    <row r="6" spans="1:19" x14ac:dyDescent="0.25">
      <c r="B6" s="1" t="s">
        <v>13</v>
      </c>
      <c r="C6" s="11">
        <v>844.59</v>
      </c>
      <c r="D6" s="11"/>
      <c r="E6" s="1"/>
      <c r="F6" s="11">
        <v>69.3</v>
      </c>
      <c r="G6" s="11">
        <v>69.2</v>
      </c>
      <c r="H6" s="11">
        <v>69.2</v>
      </c>
      <c r="I6" s="11">
        <v>69.2</v>
      </c>
      <c r="J6" s="11">
        <v>69.2</v>
      </c>
      <c r="K6" s="11">
        <v>69.2</v>
      </c>
      <c r="L6" s="11">
        <v>69.2</v>
      </c>
      <c r="M6" s="11">
        <v>69.2</v>
      </c>
      <c r="N6" s="11">
        <v>69.2</v>
      </c>
      <c r="O6" s="11">
        <v>69.2</v>
      </c>
      <c r="P6" s="11">
        <v>83.29</v>
      </c>
      <c r="Q6" s="11">
        <v>69.2</v>
      </c>
      <c r="R6" s="10">
        <f>F6+Q6+H6+J6+K6+I6+L6+M6+N6+O6+P6+G6</f>
        <v>844.59</v>
      </c>
      <c r="S6" s="21"/>
    </row>
    <row r="7" spans="1:19" x14ac:dyDescent="0.25">
      <c r="B7" s="17">
        <v>0.28999999999999998</v>
      </c>
      <c r="C7" s="11">
        <v>244.93</v>
      </c>
      <c r="D7" s="11"/>
      <c r="E7" s="1"/>
      <c r="F7" s="11">
        <v>20.09</v>
      </c>
      <c r="G7" s="11">
        <v>20.07</v>
      </c>
      <c r="H7" s="11">
        <v>20.07</v>
      </c>
      <c r="I7" s="11">
        <v>20.07</v>
      </c>
      <c r="J7" s="11">
        <v>20.07</v>
      </c>
      <c r="K7" s="11">
        <v>20.07</v>
      </c>
      <c r="L7" s="11">
        <v>20.07</v>
      </c>
      <c r="M7" s="11">
        <v>20.07</v>
      </c>
      <c r="N7" s="11">
        <v>20.07</v>
      </c>
      <c r="O7" s="11">
        <v>20.07</v>
      </c>
      <c r="P7" s="11">
        <v>24.14</v>
      </c>
      <c r="Q7" s="11">
        <v>20.07</v>
      </c>
      <c r="R7" s="10">
        <f>F7+Q7+H7+J7+K7+I7+L7+M7+N7+O7+P7+G7</f>
        <v>244.92999999999995</v>
      </c>
      <c r="S7" s="21"/>
    </row>
    <row r="8" spans="1:19" x14ac:dyDescent="0.25">
      <c r="B8" s="17"/>
      <c r="C8" s="11"/>
      <c r="D8" s="11"/>
      <c r="E8" s="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0"/>
    </row>
    <row r="9" spans="1:19" x14ac:dyDescent="0.25">
      <c r="B9" s="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0">
        <f t="shared" ref="R9:R20" si="1">F9+G9+H9+J9+K9+I9+L9+M9+N9+O9+P9+Q9</f>
        <v>0</v>
      </c>
    </row>
    <row r="10" spans="1:19" x14ac:dyDescent="0.25">
      <c r="A10" s="16"/>
      <c r="B10" s="1" t="s">
        <v>19</v>
      </c>
      <c r="C10" s="11">
        <v>3</v>
      </c>
      <c r="D10" s="11"/>
      <c r="E10" s="11"/>
      <c r="F10" s="11"/>
      <c r="G10" s="11">
        <v>0.5</v>
      </c>
      <c r="H10" s="11"/>
      <c r="I10" s="11">
        <v>0.5</v>
      </c>
      <c r="J10" s="11"/>
      <c r="K10" s="11">
        <v>0.5</v>
      </c>
      <c r="L10" s="11"/>
      <c r="M10" s="11">
        <v>0.5</v>
      </c>
      <c r="N10" s="11"/>
      <c r="O10" s="11">
        <v>0.5</v>
      </c>
      <c r="P10" s="11"/>
      <c r="Q10" s="11">
        <v>0.5</v>
      </c>
      <c r="R10" s="10">
        <f t="shared" si="1"/>
        <v>3</v>
      </c>
    </row>
    <row r="11" spans="1:19" x14ac:dyDescent="0.25">
      <c r="A11" s="16"/>
      <c r="B11" s="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0">
        <f t="shared" si="1"/>
        <v>0</v>
      </c>
    </row>
    <row r="12" spans="1:19" x14ac:dyDescent="0.25">
      <c r="A12" s="21"/>
      <c r="B12" s="2" t="s">
        <v>14</v>
      </c>
      <c r="C12" s="12">
        <v>103.4</v>
      </c>
      <c r="D12" s="12"/>
      <c r="E12" s="12"/>
      <c r="F12" s="12">
        <v>14.4</v>
      </c>
      <c r="G12" s="12">
        <v>13</v>
      </c>
      <c r="H12" s="12">
        <v>11</v>
      </c>
      <c r="I12" s="12">
        <v>7</v>
      </c>
      <c r="J12" s="12">
        <v>5</v>
      </c>
      <c r="K12" s="12">
        <v>1</v>
      </c>
      <c r="L12" s="12">
        <v>1</v>
      </c>
      <c r="M12" s="12">
        <v>1</v>
      </c>
      <c r="N12" s="12">
        <v>8</v>
      </c>
      <c r="O12" s="12">
        <v>13</v>
      </c>
      <c r="P12" s="12">
        <v>14.4</v>
      </c>
      <c r="Q12" s="12">
        <v>14.6</v>
      </c>
      <c r="R12" s="18">
        <f t="shared" si="1"/>
        <v>103.4</v>
      </c>
    </row>
    <row r="13" spans="1:19" x14ac:dyDescent="0.25">
      <c r="A13" s="21"/>
      <c r="B13" s="2" t="s">
        <v>15</v>
      </c>
      <c r="C13" s="12">
        <v>600</v>
      </c>
      <c r="D13" s="12"/>
      <c r="E13" s="12"/>
      <c r="F13" s="12">
        <v>200</v>
      </c>
      <c r="G13" s="12">
        <v>136</v>
      </c>
      <c r="H13" s="12">
        <v>95</v>
      </c>
      <c r="I13" s="12"/>
      <c r="J13" s="12"/>
      <c r="K13" s="12"/>
      <c r="L13" s="12"/>
      <c r="M13" s="12"/>
      <c r="N13" s="12"/>
      <c r="O13" s="12"/>
      <c r="P13" s="12">
        <v>96</v>
      </c>
      <c r="Q13" s="12">
        <v>73</v>
      </c>
      <c r="R13" s="18">
        <f t="shared" si="1"/>
        <v>600</v>
      </c>
      <c r="S13" s="19"/>
    </row>
    <row r="14" spans="1:19" x14ac:dyDescent="0.25">
      <c r="A14" s="21"/>
      <c r="B14" s="2" t="s">
        <v>43</v>
      </c>
      <c r="C14" s="12">
        <v>37.5</v>
      </c>
      <c r="D14" s="12"/>
      <c r="E14" s="12"/>
      <c r="F14" s="12">
        <v>4</v>
      </c>
      <c r="G14" s="12">
        <v>4</v>
      </c>
      <c r="H14" s="12">
        <v>4</v>
      </c>
      <c r="I14" s="12">
        <v>3</v>
      </c>
      <c r="J14" s="12">
        <v>3</v>
      </c>
      <c r="K14" s="12">
        <v>2.2000000000000002</v>
      </c>
      <c r="L14" s="12">
        <v>1.3</v>
      </c>
      <c r="M14" s="12">
        <v>0.5</v>
      </c>
      <c r="N14" s="12">
        <v>3.5</v>
      </c>
      <c r="O14" s="12">
        <v>4</v>
      </c>
      <c r="P14" s="12">
        <v>4</v>
      </c>
      <c r="Q14" s="12">
        <v>4</v>
      </c>
      <c r="R14" s="18">
        <f t="shared" si="1"/>
        <v>37.5</v>
      </c>
    </row>
    <row r="15" spans="1:19" x14ac:dyDescent="0.25">
      <c r="A15" s="21"/>
      <c r="B15" s="2" t="s">
        <v>42</v>
      </c>
      <c r="C15" s="12">
        <v>10.84</v>
      </c>
      <c r="D15" s="12"/>
      <c r="E15" s="12"/>
      <c r="F15" s="12">
        <v>1.2</v>
      </c>
      <c r="G15" s="12">
        <v>1.2</v>
      </c>
      <c r="H15" s="12">
        <v>1.2</v>
      </c>
      <c r="I15" s="12">
        <v>0.8</v>
      </c>
      <c r="J15" s="12">
        <v>0.8</v>
      </c>
      <c r="K15" s="12">
        <v>0.6</v>
      </c>
      <c r="L15" s="12">
        <v>0.4</v>
      </c>
      <c r="M15" s="12">
        <v>0.14000000000000001</v>
      </c>
      <c r="N15" s="12">
        <v>0.9</v>
      </c>
      <c r="O15" s="12">
        <v>1.2</v>
      </c>
      <c r="P15" s="12">
        <v>1.2</v>
      </c>
      <c r="Q15" s="12">
        <v>1.2</v>
      </c>
      <c r="R15" s="18">
        <f t="shared" si="1"/>
        <v>10.839999999999998</v>
      </c>
    </row>
    <row r="16" spans="1:19" x14ac:dyDescent="0.25">
      <c r="A16" s="21"/>
      <c r="B16" s="2" t="s">
        <v>16</v>
      </c>
      <c r="C16" s="12">
        <v>6.8</v>
      </c>
      <c r="D16" s="12"/>
      <c r="E16" s="12"/>
      <c r="F16" s="12">
        <v>0.7</v>
      </c>
      <c r="G16" s="12">
        <v>0.7</v>
      </c>
      <c r="H16" s="12">
        <v>0.7</v>
      </c>
      <c r="I16" s="12">
        <v>0.7</v>
      </c>
      <c r="J16" s="12">
        <v>0.7</v>
      </c>
      <c r="K16" s="12">
        <v>0.5</v>
      </c>
      <c r="L16" s="12"/>
      <c r="M16" s="12"/>
      <c r="N16" s="12">
        <v>0.7</v>
      </c>
      <c r="O16" s="12">
        <v>0.7</v>
      </c>
      <c r="P16" s="12">
        <v>0.7</v>
      </c>
      <c r="Q16" s="12">
        <v>0.7</v>
      </c>
      <c r="R16" s="18">
        <f>F16+G16+H16+J16+K16+I16+L16+M16+N16+O16+P16+Q16</f>
        <v>6.8000000000000007</v>
      </c>
    </row>
    <row r="17" spans="2:19" x14ac:dyDescent="0.25">
      <c r="B17" s="2" t="s">
        <v>17</v>
      </c>
      <c r="C17" s="12">
        <v>2.76</v>
      </c>
      <c r="D17" s="12"/>
      <c r="E17" s="12"/>
      <c r="F17" s="12">
        <v>0.23</v>
      </c>
      <c r="G17" s="12">
        <v>0.23</v>
      </c>
      <c r="H17" s="12">
        <v>0.23</v>
      </c>
      <c r="I17" s="12">
        <v>0.23</v>
      </c>
      <c r="J17" s="12">
        <v>0.23</v>
      </c>
      <c r="K17" s="12">
        <v>0.23</v>
      </c>
      <c r="L17" s="12">
        <v>0.23</v>
      </c>
      <c r="M17" s="12">
        <v>0.23</v>
      </c>
      <c r="N17" s="12">
        <v>0.23</v>
      </c>
      <c r="O17" s="12">
        <v>0.23</v>
      </c>
      <c r="P17" s="12">
        <v>0.23</v>
      </c>
      <c r="Q17" s="12">
        <v>0.23</v>
      </c>
      <c r="R17" s="18">
        <f t="shared" si="1"/>
        <v>2.7600000000000002</v>
      </c>
    </row>
    <row r="18" spans="2:19" x14ac:dyDescent="0.25">
      <c r="B18" s="2" t="s">
        <v>30</v>
      </c>
      <c r="C18" s="30">
        <v>27.58</v>
      </c>
      <c r="D18" s="12"/>
      <c r="E18" s="12"/>
      <c r="F18" s="12"/>
      <c r="G18" s="12">
        <v>27.58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8">
        <f t="shared" si="1"/>
        <v>27.58</v>
      </c>
    </row>
    <row r="19" spans="2:19" x14ac:dyDescent="0.25">
      <c r="B19" s="1" t="s">
        <v>40</v>
      </c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8">
        <f t="shared" si="1"/>
        <v>0</v>
      </c>
    </row>
    <row r="20" spans="2:19" x14ac:dyDescent="0.25">
      <c r="B20" s="2" t="s">
        <v>41</v>
      </c>
      <c r="C20" s="11"/>
      <c r="D20" s="11"/>
      <c r="E20" s="11"/>
      <c r="F20" s="11"/>
      <c r="G20" s="11"/>
      <c r="H20" s="11"/>
      <c r="I20" s="11"/>
      <c r="J20" s="11"/>
      <c r="K20" s="12"/>
      <c r="L20" s="12"/>
      <c r="M20" s="11"/>
      <c r="N20" s="11"/>
      <c r="O20" s="11"/>
      <c r="P20" s="11"/>
      <c r="Q20" s="11"/>
      <c r="R20" s="18">
        <f t="shared" si="1"/>
        <v>0</v>
      </c>
    </row>
    <row r="21" spans="2:19" x14ac:dyDescent="0.25">
      <c r="Q21" s="15"/>
      <c r="R21" s="16"/>
      <c r="S21" s="15"/>
    </row>
  </sheetData>
  <pageMargins left="0.31" right="0.2" top="0.26" bottom="0.74803149606299213" header="0.31496062992125984" footer="0.31496062992125984"/>
  <pageSetup paperSize="9" scale="7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tabSelected="1" view="pageBreakPreview" zoomScale="75" zoomScaleNormal="100" zoomScaleSheetLayoutView="75" workbookViewId="0">
      <selection activeCell="Q22" sqref="Q22"/>
    </sheetView>
  </sheetViews>
  <sheetFormatPr defaultRowHeight="15" x14ac:dyDescent="0.25"/>
  <cols>
    <col min="2" max="2" width="18.5703125" customWidth="1"/>
    <col min="3" max="3" width="10.7109375" customWidth="1"/>
    <col min="7" max="7" width="10.85546875" customWidth="1"/>
  </cols>
  <sheetData>
    <row r="3" spans="2:7" x14ac:dyDescent="0.25">
      <c r="B3" s="31">
        <v>2024</v>
      </c>
      <c r="C3" s="1">
        <v>216</v>
      </c>
      <c r="D3" s="1">
        <v>204</v>
      </c>
      <c r="E3" s="1">
        <v>448</v>
      </c>
      <c r="F3" s="1" t="s">
        <v>24</v>
      </c>
      <c r="G3" s="36" t="s">
        <v>45</v>
      </c>
    </row>
    <row r="4" spans="2:7" x14ac:dyDescent="0.25">
      <c r="C4" s="1"/>
      <c r="D4" s="1"/>
      <c r="E4" s="1"/>
      <c r="F4" s="1"/>
      <c r="G4" s="1"/>
    </row>
    <row r="5" spans="2:7" x14ac:dyDescent="0.25">
      <c r="B5" s="32" t="s">
        <v>44</v>
      </c>
      <c r="C5" s="6">
        <f>C6+C7+C8+C10+C12+C13+C14+C16+C17+C18+C19+C22+C23+C24+C25+C26+C28+C29+C30+C31+C32+C33+C35+C15</f>
        <v>18455.189999999999</v>
      </c>
      <c r="D5" s="1">
        <v>1881.4</v>
      </c>
      <c r="E5" s="1">
        <v>1794.7</v>
      </c>
      <c r="F5" s="1">
        <v>2979.3</v>
      </c>
      <c r="G5" s="6">
        <f>C5+D5+E5+F5</f>
        <v>25110.59</v>
      </c>
    </row>
    <row r="6" spans="2:7" x14ac:dyDescent="0.25">
      <c r="B6" s="1" t="s">
        <v>13</v>
      </c>
      <c r="C6" s="33">
        <v>10541.86</v>
      </c>
      <c r="D6" s="34">
        <v>844.59</v>
      </c>
      <c r="E6" s="34">
        <v>474.55</v>
      </c>
      <c r="F6" s="35"/>
      <c r="G6" s="25">
        <f t="shared" ref="G6:G38" si="0">C6+D6+E6+F6</f>
        <v>11861</v>
      </c>
    </row>
    <row r="7" spans="2:7" x14ac:dyDescent="0.25">
      <c r="B7" s="17">
        <v>0.28999999999999998</v>
      </c>
      <c r="C7" s="6">
        <v>3057.14</v>
      </c>
      <c r="D7" s="11">
        <v>244.93</v>
      </c>
      <c r="E7" s="11">
        <v>137.75</v>
      </c>
      <c r="F7" s="1"/>
      <c r="G7" s="25">
        <f t="shared" si="0"/>
        <v>3439.8199999999997</v>
      </c>
    </row>
    <row r="8" spans="2:7" x14ac:dyDescent="0.25">
      <c r="B8" s="17"/>
      <c r="C8" s="6"/>
      <c r="D8" s="1"/>
      <c r="E8" s="1"/>
      <c r="F8" s="1"/>
      <c r="G8" s="25">
        <f t="shared" si="0"/>
        <v>0</v>
      </c>
    </row>
    <row r="9" spans="2:7" x14ac:dyDescent="0.25">
      <c r="B9" s="1"/>
      <c r="C9" s="6"/>
      <c r="D9" s="1"/>
      <c r="E9" s="1"/>
      <c r="F9" s="1"/>
      <c r="G9" s="25">
        <f t="shared" si="0"/>
        <v>0</v>
      </c>
    </row>
    <row r="10" spans="2:7" x14ac:dyDescent="0.25">
      <c r="B10" s="1" t="s">
        <v>19</v>
      </c>
      <c r="C10" s="6">
        <v>36</v>
      </c>
      <c r="D10" s="11">
        <v>3</v>
      </c>
      <c r="E10" s="1"/>
      <c r="F10" s="1"/>
      <c r="G10" s="25">
        <f t="shared" si="0"/>
        <v>39</v>
      </c>
    </row>
    <row r="11" spans="2:7" x14ac:dyDescent="0.25">
      <c r="B11" s="1"/>
      <c r="C11" s="6"/>
      <c r="D11" s="1"/>
      <c r="E11" s="1"/>
      <c r="F11" s="1"/>
      <c r="G11" s="25">
        <f t="shared" si="0"/>
        <v>0</v>
      </c>
    </row>
    <row r="12" spans="2:7" x14ac:dyDescent="0.25">
      <c r="B12" s="1" t="s">
        <v>14</v>
      </c>
      <c r="C12" s="14">
        <v>328.5</v>
      </c>
      <c r="D12" s="12">
        <v>103.4</v>
      </c>
      <c r="E12" s="1"/>
      <c r="F12" s="1"/>
      <c r="G12" s="25">
        <f t="shared" si="0"/>
        <v>431.9</v>
      </c>
    </row>
    <row r="13" spans="2:7" x14ac:dyDescent="0.25">
      <c r="B13" s="1" t="s">
        <v>15</v>
      </c>
      <c r="C13" s="14">
        <v>1855</v>
      </c>
      <c r="D13" s="12">
        <v>600</v>
      </c>
      <c r="E13" s="1"/>
      <c r="F13" s="1"/>
      <c r="G13" s="25">
        <f t="shared" si="0"/>
        <v>2455</v>
      </c>
    </row>
    <row r="14" spans="2:7" x14ac:dyDescent="0.25">
      <c r="B14" s="2" t="s">
        <v>43</v>
      </c>
      <c r="C14" s="14">
        <v>50</v>
      </c>
      <c r="D14" s="12">
        <v>37.5</v>
      </c>
      <c r="E14" s="1"/>
      <c r="F14" s="1"/>
      <c r="G14" s="25">
        <f t="shared" si="0"/>
        <v>87.5</v>
      </c>
    </row>
    <row r="15" spans="2:7" x14ac:dyDescent="0.25">
      <c r="B15" s="2" t="s">
        <v>42</v>
      </c>
      <c r="C15" s="14">
        <v>35</v>
      </c>
      <c r="D15" s="12">
        <v>10.84</v>
      </c>
      <c r="E15" s="1"/>
      <c r="F15" s="1"/>
      <c r="G15" s="25">
        <f t="shared" si="0"/>
        <v>45.84</v>
      </c>
    </row>
    <row r="16" spans="2:7" x14ac:dyDescent="0.25">
      <c r="B16" s="1" t="s">
        <v>16</v>
      </c>
      <c r="C16" s="14">
        <v>30</v>
      </c>
      <c r="D16" s="12">
        <v>6.8</v>
      </c>
      <c r="E16" s="1"/>
      <c r="F16" s="1"/>
      <c r="G16" s="25">
        <f t="shared" si="0"/>
        <v>36.799999999999997</v>
      </c>
    </row>
    <row r="17" spans="2:7" x14ac:dyDescent="0.25">
      <c r="B17" s="2" t="s">
        <v>30</v>
      </c>
      <c r="C17" s="14">
        <v>1200</v>
      </c>
      <c r="D17" s="30">
        <v>27.58</v>
      </c>
      <c r="E17" s="1"/>
      <c r="F17" s="1"/>
      <c r="G17" s="25">
        <f t="shared" si="0"/>
        <v>1227.58</v>
      </c>
    </row>
    <row r="18" spans="2:7" x14ac:dyDescent="0.25">
      <c r="B18" s="1" t="s">
        <v>28</v>
      </c>
      <c r="C18" s="14">
        <v>96.2</v>
      </c>
      <c r="D18" s="1"/>
      <c r="E18" s="1"/>
      <c r="F18" s="1"/>
      <c r="G18" s="25">
        <f t="shared" si="0"/>
        <v>96.2</v>
      </c>
    </row>
    <row r="19" spans="2:7" x14ac:dyDescent="0.25">
      <c r="B19" s="1" t="s">
        <v>29</v>
      </c>
      <c r="C19" s="14">
        <v>9</v>
      </c>
      <c r="D19" s="1"/>
      <c r="E19" s="1"/>
      <c r="F19" s="1"/>
      <c r="G19" s="25">
        <f t="shared" si="0"/>
        <v>9</v>
      </c>
    </row>
    <row r="20" spans="2:7" x14ac:dyDescent="0.25">
      <c r="B20" s="1"/>
      <c r="C20" s="14"/>
      <c r="D20" s="1"/>
      <c r="E20" s="1"/>
      <c r="F20" s="1"/>
      <c r="G20" s="25">
        <f t="shared" si="0"/>
        <v>0</v>
      </c>
    </row>
    <row r="21" spans="2:7" x14ac:dyDescent="0.25">
      <c r="B21" s="1"/>
      <c r="C21" s="6"/>
      <c r="D21" s="1"/>
      <c r="E21" s="1"/>
      <c r="F21" s="1"/>
      <c r="G21" s="25">
        <f t="shared" si="0"/>
        <v>0</v>
      </c>
    </row>
    <row r="22" spans="2:7" x14ac:dyDescent="0.25">
      <c r="B22" s="2" t="s">
        <v>25</v>
      </c>
      <c r="C22" s="6">
        <v>50</v>
      </c>
      <c r="D22" s="1"/>
      <c r="E22" s="1"/>
      <c r="F22" s="1"/>
      <c r="G22" s="25">
        <f t="shared" si="0"/>
        <v>50</v>
      </c>
    </row>
    <row r="23" spans="2:7" x14ac:dyDescent="0.25">
      <c r="B23" s="2" t="s">
        <v>26</v>
      </c>
      <c r="C23" s="6">
        <v>25</v>
      </c>
      <c r="D23" s="1"/>
      <c r="E23" s="1"/>
      <c r="F23" s="1"/>
      <c r="G23" s="25">
        <f t="shared" si="0"/>
        <v>25</v>
      </c>
    </row>
    <row r="24" spans="2:7" x14ac:dyDescent="0.25">
      <c r="B24" s="2" t="s">
        <v>17</v>
      </c>
      <c r="C24" s="14">
        <v>30.42</v>
      </c>
      <c r="D24" s="12">
        <v>2.76</v>
      </c>
      <c r="E24" s="1"/>
      <c r="F24" s="1"/>
      <c r="G24" s="25">
        <f t="shared" si="0"/>
        <v>33.18</v>
      </c>
    </row>
    <row r="25" spans="2:7" x14ac:dyDescent="0.25">
      <c r="B25" s="2" t="s">
        <v>27</v>
      </c>
      <c r="C25" s="6">
        <v>12.5</v>
      </c>
      <c r="D25" s="1"/>
      <c r="E25" s="1"/>
      <c r="F25" s="1"/>
      <c r="G25" s="25">
        <f t="shared" si="0"/>
        <v>12.5</v>
      </c>
    </row>
    <row r="26" spans="2:7" x14ac:dyDescent="0.25">
      <c r="B26" s="2" t="s">
        <v>18</v>
      </c>
      <c r="C26" s="6">
        <v>190.57</v>
      </c>
      <c r="D26" s="1"/>
      <c r="E26" s="1"/>
      <c r="F26" s="1"/>
      <c r="G26" s="25">
        <f t="shared" si="0"/>
        <v>190.57</v>
      </c>
    </row>
    <row r="27" spans="2:7" x14ac:dyDescent="0.25">
      <c r="B27" s="1"/>
      <c r="C27" s="6"/>
      <c r="D27" s="1"/>
      <c r="E27" s="1"/>
      <c r="F27" s="1"/>
      <c r="G27" s="25">
        <f t="shared" si="0"/>
        <v>0</v>
      </c>
    </row>
    <row r="28" spans="2:7" x14ac:dyDescent="0.25">
      <c r="B28" s="1" t="s">
        <v>32</v>
      </c>
      <c r="C28" s="6">
        <v>18</v>
      </c>
      <c r="D28" s="1"/>
      <c r="E28" s="1"/>
      <c r="F28" s="1"/>
      <c r="G28" s="25">
        <f t="shared" si="0"/>
        <v>18</v>
      </c>
    </row>
    <row r="29" spans="2:7" x14ac:dyDescent="0.25">
      <c r="B29" s="1" t="s">
        <v>33</v>
      </c>
      <c r="C29" s="6">
        <v>20</v>
      </c>
      <c r="D29" s="1"/>
      <c r="E29" s="1"/>
      <c r="F29" s="1"/>
      <c r="G29" s="25">
        <f t="shared" si="0"/>
        <v>20</v>
      </c>
    </row>
    <row r="30" spans="2:7" x14ac:dyDescent="0.25">
      <c r="B30" s="1" t="s">
        <v>22</v>
      </c>
      <c r="C30" s="6">
        <v>10</v>
      </c>
      <c r="D30" s="1"/>
      <c r="E30" s="1"/>
      <c r="F30" s="1"/>
      <c r="G30" s="25">
        <f t="shared" si="0"/>
        <v>10</v>
      </c>
    </row>
    <row r="31" spans="2:7" x14ac:dyDescent="0.25">
      <c r="B31" s="2" t="s">
        <v>34</v>
      </c>
      <c r="C31" s="6">
        <v>700</v>
      </c>
      <c r="D31" s="1"/>
      <c r="E31" s="1"/>
      <c r="F31" s="1"/>
      <c r="G31" s="25">
        <f t="shared" si="0"/>
        <v>700</v>
      </c>
    </row>
    <row r="32" spans="2:7" x14ac:dyDescent="0.25">
      <c r="B32" s="1" t="s">
        <v>35</v>
      </c>
      <c r="C32" s="14">
        <v>50</v>
      </c>
      <c r="D32" s="1"/>
      <c r="E32" s="1"/>
      <c r="F32" s="1"/>
      <c r="G32" s="25">
        <f t="shared" si="0"/>
        <v>50</v>
      </c>
    </row>
    <row r="33" spans="2:7" x14ac:dyDescent="0.25">
      <c r="B33" s="2" t="s">
        <v>36</v>
      </c>
      <c r="C33" s="6">
        <v>100</v>
      </c>
      <c r="D33" s="1"/>
      <c r="E33" s="1"/>
      <c r="F33" s="1"/>
      <c r="G33" s="25">
        <f t="shared" si="0"/>
        <v>100</v>
      </c>
    </row>
    <row r="34" spans="2:7" x14ac:dyDescent="0.25">
      <c r="B34" s="1"/>
      <c r="C34" s="6"/>
      <c r="D34" s="1"/>
      <c r="E34" s="1"/>
      <c r="F34" s="1"/>
      <c r="G34" s="25">
        <f t="shared" si="0"/>
        <v>0</v>
      </c>
    </row>
    <row r="35" spans="2:7" x14ac:dyDescent="0.25">
      <c r="B35" s="1" t="s">
        <v>37</v>
      </c>
      <c r="C35" s="14">
        <v>10</v>
      </c>
      <c r="D35" s="1"/>
      <c r="E35" s="1"/>
      <c r="F35" s="1"/>
      <c r="G35" s="25">
        <f t="shared" si="0"/>
        <v>10</v>
      </c>
    </row>
    <row r="36" spans="2:7" x14ac:dyDescent="0.25">
      <c r="B36" s="1"/>
      <c r="C36" s="1"/>
      <c r="D36" s="1"/>
      <c r="E36" s="1"/>
      <c r="F36" s="1"/>
      <c r="G36" s="25">
        <f t="shared" si="0"/>
        <v>0</v>
      </c>
    </row>
    <row r="37" spans="2:7" x14ac:dyDescent="0.25">
      <c r="B37" s="1" t="s">
        <v>24</v>
      </c>
      <c r="C37" s="1"/>
      <c r="D37" s="1"/>
      <c r="E37" s="1"/>
      <c r="F37" s="1">
        <v>2979.3</v>
      </c>
      <c r="G37" s="25">
        <f t="shared" si="0"/>
        <v>2979.3</v>
      </c>
    </row>
    <row r="38" spans="2:7" x14ac:dyDescent="0.25">
      <c r="B38" s="1" t="s">
        <v>21</v>
      </c>
      <c r="C38" s="1"/>
      <c r="D38" s="1"/>
      <c r="E38" s="12">
        <v>1182.4000000000001</v>
      </c>
      <c r="F38" s="1"/>
      <c r="G38" s="25">
        <f t="shared" si="0"/>
        <v>1182.4000000000001</v>
      </c>
    </row>
    <row r="40" spans="2:7" x14ac:dyDescent="0.25">
      <c r="G40" s="25">
        <f>SUM(G6:G39)</f>
        <v>25110.590000000004</v>
      </c>
    </row>
  </sheetData>
  <pageMargins left="0.70866141732283472" right="0.70866141732283472" top="0.74803149606299213" bottom="0.74803149606299213" header="0.31496062992125984" footer="0.31496062992125984"/>
  <pageSetup paperSize="9"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216</vt:lpstr>
      <vt:lpstr>216 bursa</vt:lpstr>
      <vt:lpstr>448</vt:lpstr>
      <vt:lpstr>204</vt:lpstr>
      <vt:lpstr>plan aprobat total</vt:lpstr>
      <vt:lpstr>'204'!Область_печати</vt:lpstr>
      <vt:lpstr>'216'!Область_печати</vt:lpstr>
      <vt:lpstr>'216 bursa'!Область_печати</vt:lpstr>
      <vt:lpstr>'448'!Область_печати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Usser</dc:creator>
  <cp:lastModifiedBy>Admin</cp:lastModifiedBy>
  <cp:lastPrinted>2025-02-07T15:02:14Z</cp:lastPrinted>
  <dcterms:created xsi:type="dcterms:W3CDTF">2019-01-09T07:42:01Z</dcterms:created>
  <dcterms:modified xsi:type="dcterms:W3CDTF">2025-05-08T10:07:17Z</dcterms:modified>
</cp:coreProperties>
</file>